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erbarteltro\Desktop\"/>
    </mc:Choice>
  </mc:AlternateContent>
  <bookViews>
    <workbookView xWindow="0" yWindow="0" windowWidth="16457" windowHeight="6857" firstSheet="3" activeTab="8"/>
  </bookViews>
  <sheets>
    <sheet name="Damen B1" sheetId="1" r:id="rId1"/>
    <sheet name="Damen B2" sheetId="2" r:id="rId2"/>
    <sheet name="Damen B3" sheetId="3" r:id="rId3"/>
    <sheet name="Damen B4" sheetId="4" r:id="rId4"/>
    <sheet name="Herren B1" sheetId="5" r:id="rId5"/>
    <sheet name="Herren B2" sheetId="6" r:id="rId6"/>
    <sheet name="Herren B3" sheetId="7" r:id="rId7"/>
    <sheet name="Herren B4" sheetId="8" r:id="rId8"/>
    <sheet name="Mannschaften" sheetId="9" r:id="rId9"/>
  </sheets>
  <calcPr calcId="152511"/>
</workbook>
</file>

<file path=xl/calcChain.xml><?xml version="1.0" encoding="utf-8"?>
<calcChain xmlns="http://schemas.openxmlformats.org/spreadsheetml/2006/main">
  <c r="D4" i="2" l="1"/>
  <c r="D5" i="5" l="1"/>
  <c r="F10" i="9" l="1"/>
  <c r="B10" i="9"/>
  <c r="F21" i="9"/>
  <c r="B21" i="9"/>
  <c r="F33" i="9"/>
  <c r="B33" i="9"/>
  <c r="F44" i="9"/>
  <c r="B44" i="9"/>
  <c r="B55" i="9"/>
  <c r="F55" i="9" l="1"/>
  <c r="D4" i="8"/>
  <c r="E4" i="8" s="1"/>
  <c r="D7" i="1" l="1"/>
  <c r="E7" i="1" s="1"/>
  <c r="D6" i="5"/>
  <c r="E6" i="5" s="1"/>
  <c r="D9" i="5"/>
  <c r="E9" i="5" s="1"/>
  <c r="D7" i="5"/>
  <c r="E7" i="5" s="1"/>
  <c r="D8" i="5"/>
  <c r="E8" i="5" s="1"/>
  <c r="D4" i="5"/>
  <c r="E4" i="5" s="1"/>
  <c r="D6" i="6"/>
  <c r="E6" i="6" s="1"/>
  <c r="D9" i="6"/>
  <c r="E9" i="6" s="1"/>
  <c r="D8" i="6"/>
  <c r="D4" i="6"/>
  <c r="E4" i="6" s="1"/>
  <c r="D7" i="6"/>
  <c r="E7" i="6" s="1"/>
  <c r="D5" i="6"/>
  <c r="E5" i="6" s="1"/>
  <c r="D8" i="8"/>
  <c r="E8" i="8" s="1"/>
  <c r="D10" i="8"/>
  <c r="E10" i="8" s="1"/>
  <c r="D5" i="8"/>
  <c r="E5" i="8" s="1"/>
  <c r="D6" i="8"/>
  <c r="E6" i="8" s="1"/>
  <c r="D11" i="8"/>
  <c r="E11" i="8" s="1"/>
  <c r="D9" i="8"/>
  <c r="E9" i="8" s="1"/>
  <c r="D7" i="8"/>
  <c r="E7" i="8" s="1"/>
  <c r="E9" i="7"/>
  <c r="E5" i="7"/>
  <c r="E7" i="7"/>
  <c r="E6" i="7"/>
  <c r="E8" i="7"/>
  <c r="E4" i="7"/>
  <c r="E8" i="6"/>
  <c r="E5" i="5"/>
  <c r="D6" i="4"/>
  <c r="E6" i="4" s="1"/>
  <c r="D7" i="4"/>
  <c r="E7" i="4" s="1"/>
  <c r="D4" i="4"/>
  <c r="E4" i="4" s="1"/>
  <c r="D5" i="4"/>
  <c r="E5" i="4" s="1"/>
  <c r="D7" i="3"/>
  <c r="E7" i="3" s="1"/>
  <c r="D4" i="3"/>
  <c r="D6" i="3"/>
  <c r="E6" i="3" s="1"/>
  <c r="D5" i="3"/>
  <c r="E5" i="3" s="1"/>
  <c r="E4" i="3"/>
  <c r="D8" i="2"/>
  <c r="E8" i="2" s="1"/>
  <c r="D5" i="2"/>
  <c r="E5" i="2" s="1"/>
  <c r="D6" i="2"/>
  <c r="E6" i="2" s="1"/>
  <c r="E4" i="2"/>
  <c r="D7" i="2"/>
  <c r="E7" i="2" s="1"/>
  <c r="D6" i="1"/>
  <c r="E6" i="1" s="1"/>
  <c r="D4" i="1"/>
  <c r="E4" i="1" s="1"/>
  <c r="D10" i="1"/>
  <c r="E10" i="1" s="1"/>
  <c r="D8" i="1"/>
  <c r="E8" i="1" s="1"/>
  <c r="D9" i="1"/>
  <c r="E9" i="1" s="1"/>
  <c r="D5" i="1"/>
  <c r="E5" i="1" s="1"/>
</calcChain>
</file>

<file path=xl/sharedStrings.xml><?xml version="1.0" encoding="utf-8"?>
<sst xmlns="http://schemas.openxmlformats.org/spreadsheetml/2006/main" count="230" uniqueCount="129">
  <si>
    <t>Vorname</t>
  </si>
  <si>
    <t>Nachname</t>
  </si>
  <si>
    <t>Holzzahl</t>
  </si>
  <si>
    <t>Gesamtholzzahl</t>
  </si>
  <si>
    <t>(+ 30 %)</t>
  </si>
  <si>
    <t>Marion</t>
  </si>
  <si>
    <t>Weber</t>
  </si>
  <si>
    <t>Adelheid</t>
  </si>
  <si>
    <t>Rother</t>
  </si>
  <si>
    <t>Judith</t>
  </si>
  <si>
    <t>Dolny</t>
  </si>
  <si>
    <t>Karla</t>
  </si>
  <si>
    <t>Hofmann</t>
  </si>
  <si>
    <t>Christine</t>
  </si>
  <si>
    <t>Schoffer</t>
  </si>
  <si>
    <t>Silvana</t>
  </si>
  <si>
    <t>Weishaupt</t>
  </si>
  <si>
    <t>nur Mannschaft</t>
  </si>
  <si>
    <t>(+ 15 %)</t>
  </si>
  <si>
    <t>Dörfert</t>
  </si>
  <si>
    <t>(+ 5 %)</t>
  </si>
  <si>
    <t>(- 10 %)</t>
  </si>
  <si>
    <t>(+/- 0 %)</t>
  </si>
  <si>
    <t>(+ 10 %)</t>
  </si>
  <si>
    <t>(+ 25 %)</t>
  </si>
  <si>
    <t>(- 5 %)</t>
  </si>
  <si>
    <t>Andrea</t>
  </si>
  <si>
    <t>Eisenberg</t>
  </si>
  <si>
    <t>Hartseil</t>
  </si>
  <si>
    <t>Annett</t>
  </si>
  <si>
    <t>Selle</t>
  </si>
  <si>
    <t>Gabriele</t>
  </si>
  <si>
    <t>Behrendt</t>
  </si>
  <si>
    <t>Susanne</t>
  </si>
  <si>
    <t>Henning</t>
  </si>
  <si>
    <t>Jana</t>
  </si>
  <si>
    <t>Seyffarth</t>
  </si>
  <si>
    <t>Petra</t>
  </si>
  <si>
    <t>Carmen</t>
  </si>
  <si>
    <t>Steinert</t>
  </si>
  <si>
    <t>Marlies</t>
  </si>
  <si>
    <t>Bonhardt</t>
  </si>
  <si>
    <t>Anke</t>
  </si>
  <si>
    <t>Naumburger</t>
  </si>
  <si>
    <t>Kerstin</t>
  </si>
  <si>
    <t>Vogt</t>
  </si>
  <si>
    <t>Margot</t>
  </si>
  <si>
    <t>Klömich</t>
  </si>
  <si>
    <t>Sylke</t>
  </si>
  <si>
    <t>Welcher</t>
  </si>
  <si>
    <t>Tilo</t>
  </si>
  <si>
    <t>Enrico</t>
  </si>
  <si>
    <t>Elsholz</t>
  </si>
  <si>
    <t>Volker</t>
  </si>
  <si>
    <t>Frank</t>
  </si>
  <si>
    <t>Grunert</t>
  </si>
  <si>
    <t>Dennis</t>
  </si>
  <si>
    <t>Ring</t>
  </si>
  <si>
    <t>Dieter</t>
  </si>
  <si>
    <t>Meixelsberger</t>
  </si>
  <si>
    <t>Ralf-Peter</t>
  </si>
  <si>
    <t>Lokat</t>
  </si>
  <si>
    <t>Jürgen</t>
  </si>
  <si>
    <t>Bethge</t>
  </si>
  <si>
    <t>Silvio</t>
  </si>
  <si>
    <t>Jürg</t>
  </si>
  <si>
    <t>Klaus-Dieter</t>
  </si>
  <si>
    <t>Wolf</t>
  </si>
  <si>
    <t>Matthias</t>
  </si>
  <si>
    <t>Lepkes</t>
  </si>
  <si>
    <t>Roland</t>
  </si>
  <si>
    <t>Bartelt</t>
  </si>
  <si>
    <t>Gerd</t>
  </si>
  <si>
    <t>Beyer</t>
  </si>
  <si>
    <t>Rainer</t>
  </si>
  <si>
    <t>Escher</t>
  </si>
  <si>
    <t>Helmut</t>
  </si>
  <si>
    <t>Schulz</t>
  </si>
  <si>
    <t>Heiko</t>
  </si>
  <si>
    <t>Idel</t>
  </si>
  <si>
    <t>Andreas</t>
  </si>
  <si>
    <t>Uwe</t>
  </si>
  <si>
    <t>Siegfried</t>
  </si>
  <si>
    <t>Klöden</t>
  </si>
  <si>
    <t>Michael</t>
  </si>
  <si>
    <t>Schlamann</t>
  </si>
  <si>
    <t>Philipp</t>
  </si>
  <si>
    <t>Christian</t>
  </si>
  <si>
    <t>Bree</t>
  </si>
  <si>
    <t>SG Rot-Weiß Neuenhagen</t>
  </si>
  <si>
    <t>Name</t>
  </si>
  <si>
    <t>Platz</t>
  </si>
  <si>
    <t>Gesamt</t>
  </si>
  <si>
    <t>ESV Lok Chemnitz I</t>
  </si>
  <si>
    <t>ESV Lok Chemnitz II</t>
  </si>
  <si>
    <t xml:space="preserve">Grunert </t>
  </si>
  <si>
    <t xml:space="preserve">Dörfert </t>
  </si>
  <si>
    <t xml:space="preserve">Beyer </t>
  </si>
  <si>
    <t xml:space="preserve">Escher </t>
  </si>
  <si>
    <t xml:space="preserve">Dolny </t>
  </si>
  <si>
    <t xml:space="preserve">Eisenberg </t>
  </si>
  <si>
    <t xml:space="preserve">Wechler </t>
  </si>
  <si>
    <t xml:space="preserve">Klöden </t>
  </si>
  <si>
    <t>Magdeburger SV 90 I</t>
  </si>
  <si>
    <t>Magdeburger SV 90 II</t>
  </si>
  <si>
    <t>Behrendt T.</t>
  </si>
  <si>
    <t>Behrendt G.</t>
  </si>
  <si>
    <t>Hartseil S.</t>
  </si>
  <si>
    <t>Hartseil A.</t>
  </si>
  <si>
    <t>KuF Ichtershausen I</t>
  </si>
  <si>
    <t>KuF Ichtershausen II</t>
  </si>
  <si>
    <t>Schlamann M.</t>
  </si>
  <si>
    <t>Schlamann Ph.</t>
  </si>
  <si>
    <t>SG Chemie Wolfen</t>
  </si>
  <si>
    <t>Seyffarth, Jürg</t>
  </si>
  <si>
    <t>Seyffarth, Jana</t>
  </si>
  <si>
    <t>Hofmann K.</t>
  </si>
  <si>
    <t>Hofmann P.</t>
  </si>
  <si>
    <t>SG Einheit Arnstadt</t>
  </si>
  <si>
    <t>Henning, S.</t>
  </si>
  <si>
    <t>Henning, U.</t>
  </si>
  <si>
    <t>Bohnhardt, M.</t>
  </si>
  <si>
    <t>KSV Eska Chemnitz</t>
  </si>
  <si>
    <t>Steinert, V.</t>
  </si>
  <si>
    <t>Steinert, C.</t>
  </si>
  <si>
    <t>Bohnhardt, V.</t>
  </si>
  <si>
    <t>Mario</t>
  </si>
  <si>
    <t>Karl</t>
  </si>
  <si>
    <t>Hellweg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</si>
</sst>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6"/>
      <color theme="1"/>
      <name val="Arial"/>
      <family val="2"/>
    </font>
    <font>
      <b/>
      <sz val="16"/>
      <color rgb="FF000000"/>
      <name val="Arial"/>
      <family val="2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1" fillId="0" borderId="0" xfId="0" applyFont="1" applyBorder="1"/>
    <xf numFmtId="0" fontId="1" fillId="0" borderId="1" xfId="0" applyFont="1" applyBorder="1"/>
    <xf numFmtId="0" fontId="1" fillId="0" borderId="2" xfId="0" applyFont="1" applyBorder="1"/>
    <xf numFmtId="0" fontId="1" fillId="0" borderId="4" xfId="0" applyFont="1" applyBorder="1"/>
    <xf numFmtId="0" fontId="1" fillId="0" borderId="5" xfId="0" applyFont="1" applyBorder="1"/>
    <xf numFmtId="1" fontId="1" fillId="0" borderId="5" xfId="0" applyNumberFormat="1" applyFont="1" applyBorder="1"/>
    <xf numFmtId="0" fontId="1" fillId="0" borderId="6" xfId="0" applyFont="1" applyBorder="1"/>
    <xf numFmtId="0" fontId="1" fillId="0" borderId="7" xfId="0" applyFont="1" applyBorder="1"/>
    <xf numFmtId="9" fontId="1" fillId="0" borderId="7" xfId="0" applyNumberFormat="1" applyFont="1" applyBorder="1" applyAlignment="1">
      <alignment horizontal="center"/>
    </xf>
    <xf numFmtId="0" fontId="1" fillId="0" borderId="8" xfId="0" applyFont="1" applyBorder="1"/>
    <xf numFmtId="0" fontId="0" fillId="0" borderId="3" xfId="0" applyBorder="1"/>
    <xf numFmtId="0" fontId="1" fillId="0" borderId="9" xfId="0" applyFont="1" applyBorder="1"/>
    <xf numFmtId="0" fontId="1" fillId="0" borderId="10" xfId="0" applyFont="1" applyBorder="1"/>
    <xf numFmtId="0" fontId="1" fillId="0" borderId="11" xfId="0" applyFont="1" applyBorder="1"/>
    <xf numFmtId="0" fontId="1" fillId="0" borderId="12" xfId="0" applyFont="1" applyBorder="1"/>
    <xf numFmtId="0" fontId="1" fillId="0" borderId="13" xfId="0" applyFont="1" applyBorder="1"/>
    <xf numFmtId="0" fontId="0" fillId="0" borderId="14" xfId="0" applyBorder="1"/>
    <xf numFmtId="0" fontId="1" fillId="0" borderId="15" xfId="0" applyFont="1" applyBorder="1"/>
    <xf numFmtId="0" fontId="1" fillId="0" borderId="16" xfId="0" applyFont="1" applyBorder="1"/>
    <xf numFmtId="1" fontId="1" fillId="0" borderId="16" xfId="0" applyNumberFormat="1" applyFont="1" applyBorder="1"/>
    <xf numFmtId="1" fontId="1" fillId="0" borderId="12" xfId="0" applyNumberFormat="1" applyFont="1" applyBorder="1"/>
    <xf numFmtId="0" fontId="1" fillId="0" borderId="17" xfId="0" applyFont="1" applyBorder="1"/>
    <xf numFmtId="0" fontId="1" fillId="0" borderId="0" xfId="0" applyFont="1" applyFill="1" applyBorder="1"/>
    <xf numFmtId="0" fontId="2" fillId="0" borderId="0" xfId="0" applyFont="1"/>
    <xf numFmtId="0" fontId="2" fillId="0" borderId="5" xfId="0" applyFont="1" applyBorder="1"/>
    <xf numFmtId="0" fontId="1" fillId="0" borderId="15" xfId="0" applyFont="1" applyFill="1" applyBorder="1"/>
    <xf numFmtId="0" fontId="1" fillId="0" borderId="16" xfId="0" applyFont="1" applyFill="1" applyBorder="1"/>
    <xf numFmtId="0" fontId="1" fillId="0" borderId="17" xfId="0" applyFont="1" applyFill="1" applyBorder="1"/>
    <xf numFmtId="0" fontId="2" fillId="0" borderId="9" xfId="0" applyFont="1" applyBorder="1"/>
    <xf numFmtId="0" fontId="2" fillId="0" borderId="11" xfId="0" applyFont="1" applyBorder="1"/>
    <xf numFmtId="0" fontId="2" fillId="0" borderId="0" xfId="0" applyFont="1" applyFill="1" applyBorder="1"/>
    <xf numFmtId="0" fontId="2" fillId="0" borderId="10" xfId="0" applyFont="1" applyBorder="1"/>
    <xf numFmtId="0" fontId="2" fillId="0" borderId="15" xfId="0" applyFont="1" applyFill="1" applyBorder="1"/>
    <xf numFmtId="0" fontId="1" fillId="0" borderId="9" xfId="0" applyFont="1" applyBorder="1" applyAlignment="1">
      <alignment wrapText="1"/>
    </xf>
    <xf numFmtId="0" fontId="1" fillId="0" borderId="9" xfId="0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11" xfId="0" applyFont="1" applyBorder="1" applyAlignment="1">
      <alignment vertical="top" wrapText="1"/>
    </xf>
    <xf numFmtId="0" fontId="2" fillId="0" borderId="16" xfId="0" applyFont="1" applyBorder="1"/>
    <xf numFmtId="0" fontId="2" fillId="0" borderId="2" xfId="0" applyFont="1" applyBorder="1"/>
    <xf numFmtId="0" fontId="2" fillId="0" borderId="1" xfId="0" applyFont="1" applyBorder="1"/>
    <xf numFmtId="0" fontId="2" fillId="0" borderId="0" xfId="0" applyFont="1" applyBorder="1"/>
    <xf numFmtId="1" fontId="1" fillId="0" borderId="18" xfId="0" applyNumberFormat="1" applyFont="1" applyBorder="1"/>
    <xf numFmtId="1" fontId="1" fillId="0" borderId="19" xfId="0" applyNumberFormat="1" applyFont="1" applyBorder="1"/>
    <xf numFmtId="1" fontId="1" fillId="0" borderId="20" xfId="0" applyNumberFormat="1" applyFont="1" applyBorder="1"/>
    <xf numFmtId="0" fontId="3" fillId="0" borderId="5" xfId="0" applyFont="1" applyBorder="1"/>
    <xf numFmtId="0" fontId="4" fillId="0" borderId="5" xfId="0" applyFont="1" applyBorder="1"/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workbookViewId="0">
      <selection activeCell="E13" sqref="E13"/>
    </sheetView>
  </sheetViews>
  <sheetFormatPr baseColWidth="10" defaultRowHeight="14.6" x14ac:dyDescent="0.4"/>
  <cols>
    <col min="1" max="1" width="14.3828125" bestFit="1" customWidth="1"/>
    <col min="2" max="2" width="16.84375" bestFit="1" customWidth="1"/>
    <col min="3" max="3" width="13.69140625" bestFit="1" customWidth="1"/>
    <col min="4" max="4" width="12.69140625" bestFit="1" customWidth="1"/>
    <col min="5" max="5" width="24.84375" bestFit="1" customWidth="1"/>
  </cols>
  <sheetData>
    <row r="1" spans="1:6" ht="20.149999999999999" x14ac:dyDescent="0.5">
      <c r="A1" s="8" t="s">
        <v>0</v>
      </c>
      <c r="B1" s="9" t="s">
        <v>1</v>
      </c>
      <c r="C1" s="9" t="s">
        <v>2</v>
      </c>
      <c r="D1" s="10" t="s">
        <v>4</v>
      </c>
      <c r="E1" s="11" t="s">
        <v>3</v>
      </c>
    </row>
    <row r="2" spans="1:6" ht="20.6" thickBot="1" x14ac:dyDescent="0.55000000000000004">
      <c r="A2" s="12"/>
      <c r="B2" s="18"/>
      <c r="C2" s="18"/>
      <c r="D2" s="18"/>
      <c r="E2" s="5" t="s">
        <v>17</v>
      </c>
    </row>
    <row r="3" spans="1:6" ht="20.6" thickBot="1" x14ac:dyDescent="0.55000000000000004">
      <c r="A3" s="3"/>
      <c r="B3" s="2"/>
      <c r="C3" s="2"/>
      <c r="D3" s="2"/>
      <c r="E3" s="4"/>
      <c r="F3" s="1"/>
    </row>
    <row r="4" spans="1:6" ht="20.149999999999999" x14ac:dyDescent="0.5">
      <c r="A4" s="19" t="s">
        <v>13</v>
      </c>
      <c r="B4" s="20" t="s">
        <v>14</v>
      </c>
      <c r="C4" s="20">
        <v>438</v>
      </c>
      <c r="D4" s="21">
        <f t="shared" ref="D4:D10" si="0">C4*30%</f>
        <v>131.4</v>
      </c>
      <c r="E4" s="43">
        <f t="shared" ref="E4:E10" si="1">C4+D4</f>
        <v>569.4</v>
      </c>
      <c r="F4" s="6">
        <v>1</v>
      </c>
    </row>
    <row r="5" spans="1:6" ht="20.149999999999999" x14ac:dyDescent="0.5">
      <c r="A5" s="13" t="s">
        <v>7</v>
      </c>
      <c r="B5" s="6" t="s">
        <v>8</v>
      </c>
      <c r="C5" s="6">
        <v>408</v>
      </c>
      <c r="D5" s="7">
        <f t="shared" si="0"/>
        <v>122.39999999999999</v>
      </c>
      <c r="E5" s="44">
        <f t="shared" si="1"/>
        <v>530.4</v>
      </c>
      <c r="F5" s="6">
        <v>2</v>
      </c>
    </row>
    <row r="6" spans="1:6" ht="20.149999999999999" x14ac:dyDescent="0.5">
      <c r="A6" s="13" t="s">
        <v>15</v>
      </c>
      <c r="B6" s="6" t="s">
        <v>16</v>
      </c>
      <c r="C6" s="6">
        <v>361</v>
      </c>
      <c r="D6" s="7">
        <f t="shared" si="0"/>
        <v>108.3</v>
      </c>
      <c r="E6" s="44">
        <f t="shared" si="1"/>
        <v>469.3</v>
      </c>
      <c r="F6" s="6">
        <v>3</v>
      </c>
    </row>
    <row r="7" spans="1:6" ht="20.149999999999999" x14ac:dyDescent="0.5">
      <c r="A7" s="13" t="s">
        <v>33</v>
      </c>
      <c r="B7" s="6" t="s">
        <v>34</v>
      </c>
      <c r="C7" s="6">
        <v>337</v>
      </c>
      <c r="D7" s="7">
        <f t="shared" si="0"/>
        <v>101.1</v>
      </c>
      <c r="E7" s="44">
        <f t="shared" si="1"/>
        <v>438.1</v>
      </c>
      <c r="F7" s="6">
        <v>4</v>
      </c>
    </row>
    <row r="8" spans="1:6" ht="20.149999999999999" x14ac:dyDescent="0.5">
      <c r="A8" s="13" t="s">
        <v>9</v>
      </c>
      <c r="B8" s="6" t="s">
        <v>10</v>
      </c>
      <c r="C8" s="6">
        <v>313</v>
      </c>
      <c r="D8" s="7">
        <f t="shared" si="0"/>
        <v>93.899999999999991</v>
      </c>
      <c r="E8" s="44">
        <f t="shared" si="1"/>
        <v>406.9</v>
      </c>
      <c r="F8" s="6">
        <v>5</v>
      </c>
    </row>
    <row r="9" spans="1:6" ht="20.149999999999999" x14ac:dyDescent="0.5">
      <c r="A9" s="13" t="s">
        <v>11</v>
      </c>
      <c r="B9" s="6" t="s">
        <v>12</v>
      </c>
      <c r="C9" s="6">
        <v>295</v>
      </c>
      <c r="D9" s="7">
        <f t="shared" si="0"/>
        <v>88.5</v>
      </c>
      <c r="E9" s="44">
        <f t="shared" si="1"/>
        <v>383.5</v>
      </c>
      <c r="F9" s="6">
        <v>6</v>
      </c>
    </row>
    <row r="10" spans="1:6" ht="20.6" thickBot="1" x14ac:dyDescent="0.55000000000000004">
      <c r="A10" s="15" t="s">
        <v>5</v>
      </c>
      <c r="B10" s="16" t="s">
        <v>6</v>
      </c>
      <c r="C10" s="16">
        <v>236</v>
      </c>
      <c r="D10" s="22">
        <f t="shared" si="0"/>
        <v>70.8</v>
      </c>
      <c r="E10" s="45">
        <f t="shared" si="1"/>
        <v>306.8</v>
      </c>
      <c r="F10" s="6">
        <v>7</v>
      </c>
    </row>
    <row r="11" spans="1:6" ht="20.149999999999999" x14ac:dyDescent="0.5">
      <c r="A11" s="1"/>
      <c r="B11" s="1"/>
      <c r="C11" s="1"/>
      <c r="D11" s="1"/>
      <c r="E11" s="1"/>
      <c r="F11" s="1"/>
    </row>
    <row r="12" spans="1:6" ht="20.149999999999999" x14ac:dyDescent="0.5">
      <c r="A12" s="1"/>
      <c r="B12" s="1"/>
      <c r="C12" s="1"/>
      <c r="D12" s="1"/>
      <c r="E12" s="1"/>
      <c r="F12" s="1"/>
    </row>
  </sheetData>
  <sortState ref="A4:E10">
    <sortCondition descending="1" ref="E4:E10"/>
  </sortState>
  <pageMargins left="0.7" right="0.7" top="0.78740157499999996" bottom="0.78740157499999996" header="0.3" footer="0.3"/>
  <pageSetup paperSize="9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workbookViewId="0">
      <selection activeCell="D5" sqref="D5"/>
    </sheetView>
  </sheetViews>
  <sheetFormatPr baseColWidth="10" defaultRowHeight="14.6" x14ac:dyDescent="0.4"/>
  <cols>
    <col min="1" max="1" width="14.53515625" bestFit="1" customWidth="1"/>
    <col min="2" max="2" width="16.84375" bestFit="1" customWidth="1"/>
    <col min="3" max="3" width="13.69140625" bestFit="1" customWidth="1"/>
    <col min="4" max="4" width="12.69140625" bestFit="1" customWidth="1"/>
    <col min="5" max="5" width="24.84375" bestFit="1" customWidth="1"/>
  </cols>
  <sheetData>
    <row r="1" spans="1:6" ht="20.149999999999999" x14ac:dyDescent="0.5">
      <c r="A1" s="8" t="s">
        <v>0</v>
      </c>
      <c r="B1" s="9" t="s">
        <v>1</v>
      </c>
      <c r="C1" s="9" t="s">
        <v>2</v>
      </c>
      <c r="D1" s="10" t="s">
        <v>18</v>
      </c>
      <c r="E1" s="11" t="s">
        <v>3</v>
      </c>
    </row>
    <row r="2" spans="1:6" ht="20.6" thickBot="1" x14ac:dyDescent="0.55000000000000004">
      <c r="A2" s="12"/>
      <c r="B2" s="18"/>
      <c r="C2" s="18"/>
      <c r="D2" s="18"/>
      <c r="E2" s="5" t="s">
        <v>17</v>
      </c>
    </row>
    <row r="3" spans="1:6" ht="20.6" thickBot="1" x14ac:dyDescent="0.55000000000000004">
      <c r="A3" s="3"/>
      <c r="B3" s="2"/>
      <c r="C3" s="2"/>
      <c r="D3" s="2"/>
      <c r="E3" s="4"/>
    </row>
    <row r="4" spans="1:6" ht="23.15" x14ac:dyDescent="0.6">
      <c r="A4" s="19" t="s">
        <v>31</v>
      </c>
      <c r="B4" s="20" t="s">
        <v>32</v>
      </c>
      <c r="C4" s="20">
        <v>506</v>
      </c>
      <c r="D4" s="21">
        <f>C4*15%</f>
        <v>75.899999999999991</v>
      </c>
      <c r="E4" s="43">
        <f>C4+D4</f>
        <v>581.9</v>
      </c>
      <c r="F4" s="46">
        <v>1</v>
      </c>
    </row>
    <row r="5" spans="1:6" ht="23.15" x14ac:dyDescent="0.6">
      <c r="A5" s="13" t="s">
        <v>26</v>
      </c>
      <c r="B5" s="6" t="s">
        <v>28</v>
      </c>
      <c r="C5" s="6">
        <v>485</v>
      </c>
      <c r="D5" s="7">
        <f>C5*15%</f>
        <v>72.75</v>
      </c>
      <c r="E5" s="44">
        <f>C5+D5</f>
        <v>557.75</v>
      </c>
      <c r="F5" s="46">
        <v>2</v>
      </c>
    </row>
    <row r="6" spans="1:6" ht="23.15" x14ac:dyDescent="0.6">
      <c r="A6" s="13" t="s">
        <v>29</v>
      </c>
      <c r="B6" s="6" t="s">
        <v>30</v>
      </c>
      <c r="C6" s="6">
        <v>480</v>
      </c>
      <c r="D6" s="7">
        <f>C6*15%</f>
        <v>72</v>
      </c>
      <c r="E6" s="44">
        <f>C6+D6</f>
        <v>552</v>
      </c>
      <c r="F6" s="46">
        <v>3</v>
      </c>
    </row>
    <row r="7" spans="1:6" ht="23.15" x14ac:dyDescent="0.6">
      <c r="A7" s="13" t="s">
        <v>7</v>
      </c>
      <c r="B7" s="6" t="s">
        <v>19</v>
      </c>
      <c r="C7" s="6">
        <v>479</v>
      </c>
      <c r="D7" s="7">
        <f>C7*15%</f>
        <v>71.849999999999994</v>
      </c>
      <c r="E7" s="44">
        <f>C7+D7</f>
        <v>550.85</v>
      </c>
      <c r="F7" s="46">
        <v>4</v>
      </c>
    </row>
    <row r="8" spans="1:6" ht="23.6" thickBot="1" x14ac:dyDescent="0.65">
      <c r="A8" s="15" t="s">
        <v>26</v>
      </c>
      <c r="B8" s="16" t="s">
        <v>27</v>
      </c>
      <c r="C8" s="16">
        <v>405</v>
      </c>
      <c r="D8" s="22">
        <f>C8*15%</f>
        <v>60.75</v>
      </c>
      <c r="E8" s="45">
        <f>C8+D8</f>
        <v>465.75</v>
      </c>
      <c r="F8" s="46">
        <v>5</v>
      </c>
    </row>
  </sheetData>
  <sortState ref="A4:E8">
    <sortCondition descending="1" ref="E4:E8"/>
  </sortState>
  <pageMargins left="0.7" right="0.7" top="0.78740157499999996" bottom="0.78740157499999996" header="0.3" footer="0.3"/>
  <pageSetup paperSize="9" orientation="portrait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workbookViewId="0">
      <selection activeCell="H9" sqref="H9"/>
    </sheetView>
  </sheetViews>
  <sheetFormatPr baseColWidth="10" defaultRowHeight="14.6" x14ac:dyDescent="0.4"/>
  <cols>
    <col min="1" max="1" width="14.3828125" bestFit="1" customWidth="1"/>
    <col min="2" max="2" width="16.84375" bestFit="1" customWidth="1"/>
    <col min="3" max="3" width="13.69140625" bestFit="1" customWidth="1"/>
    <col min="4" max="4" width="12.69140625" bestFit="1" customWidth="1"/>
    <col min="5" max="5" width="24.84375" bestFit="1" customWidth="1"/>
  </cols>
  <sheetData>
    <row r="1" spans="1:6" ht="20.149999999999999" x14ac:dyDescent="0.5">
      <c r="A1" s="8" t="s">
        <v>0</v>
      </c>
      <c r="B1" s="9" t="s">
        <v>1</v>
      </c>
      <c r="C1" s="9" t="s">
        <v>2</v>
      </c>
      <c r="D1" s="10" t="s">
        <v>20</v>
      </c>
      <c r="E1" s="11" t="s">
        <v>3</v>
      </c>
    </row>
    <row r="2" spans="1:6" ht="20.6" thickBot="1" x14ac:dyDescent="0.55000000000000004">
      <c r="A2" s="12"/>
      <c r="B2" s="18"/>
      <c r="C2" s="18"/>
      <c r="D2" s="18"/>
      <c r="E2" s="5" t="s">
        <v>17</v>
      </c>
    </row>
    <row r="3" spans="1:6" ht="20.6" thickBot="1" x14ac:dyDescent="0.55000000000000004">
      <c r="A3" s="3"/>
      <c r="B3" s="2"/>
      <c r="C3" s="2"/>
      <c r="D3" s="2"/>
      <c r="E3" s="4"/>
    </row>
    <row r="4" spans="1:6" ht="20.6" x14ac:dyDescent="0.55000000000000004">
      <c r="A4" s="19" t="s">
        <v>38</v>
      </c>
      <c r="B4" s="20" t="s">
        <v>39</v>
      </c>
      <c r="C4" s="20">
        <v>555</v>
      </c>
      <c r="D4" s="21">
        <f>C4*5%</f>
        <v>27.75</v>
      </c>
      <c r="E4" s="43">
        <f>C4+D4</f>
        <v>582.75</v>
      </c>
      <c r="F4" s="47">
        <v>1</v>
      </c>
    </row>
    <row r="5" spans="1:6" ht="20.6" x14ac:dyDescent="0.55000000000000004">
      <c r="A5" s="13" t="s">
        <v>35</v>
      </c>
      <c r="B5" s="6" t="s">
        <v>36</v>
      </c>
      <c r="C5" s="6">
        <v>536</v>
      </c>
      <c r="D5" s="7">
        <f>C5*5%</f>
        <v>26.8</v>
      </c>
      <c r="E5" s="44">
        <f>C5+D5</f>
        <v>562.79999999999995</v>
      </c>
      <c r="F5" s="47">
        <v>2</v>
      </c>
    </row>
    <row r="6" spans="1:6" ht="20.6" x14ac:dyDescent="0.55000000000000004">
      <c r="A6" s="13" t="s">
        <v>40</v>
      </c>
      <c r="B6" s="6" t="s">
        <v>41</v>
      </c>
      <c r="C6" s="6">
        <v>526</v>
      </c>
      <c r="D6" s="7">
        <f>C6*5%</f>
        <v>26.3</v>
      </c>
      <c r="E6" s="44">
        <f>C6+D6</f>
        <v>552.29999999999995</v>
      </c>
      <c r="F6" s="47">
        <v>3</v>
      </c>
    </row>
    <row r="7" spans="1:6" ht="21" thickBot="1" x14ac:dyDescent="0.6">
      <c r="A7" s="15" t="s">
        <v>37</v>
      </c>
      <c r="B7" s="16" t="s">
        <v>12</v>
      </c>
      <c r="C7" s="16">
        <v>466</v>
      </c>
      <c r="D7" s="22">
        <f>C7*5%</f>
        <v>23.3</v>
      </c>
      <c r="E7" s="45">
        <f>C7+D7</f>
        <v>489.3</v>
      </c>
      <c r="F7" s="47">
        <v>4</v>
      </c>
    </row>
  </sheetData>
  <sortState ref="A4:E7">
    <sortCondition descending="1" ref="E4:E7"/>
  </sortState>
  <pageMargins left="0.7" right="0.7" top="0.78740157499999996" bottom="0.78740157499999996" header="0.3" footer="0.3"/>
  <pageSetup paperSize="9" orientation="portrait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workbookViewId="0">
      <selection activeCell="I14" sqref="I14"/>
    </sheetView>
  </sheetViews>
  <sheetFormatPr baseColWidth="10" defaultRowHeight="14.6" x14ac:dyDescent="0.4"/>
  <cols>
    <col min="1" max="1" width="15.3046875" bestFit="1" customWidth="1"/>
    <col min="2" max="2" width="19.69140625" bestFit="1" customWidth="1"/>
    <col min="3" max="3" width="13.69140625" bestFit="1" customWidth="1"/>
    <col min="4" max="4" width="11.15234375" bestFit="1" customWidth="1"/>
    <col min="5" max="5" width="24.84375" bestFit="1" customWidth="1"/>
  </cols>
  <sheetData>
    <row r="1" spans="1:6" ht="20.149999999999999" x14ac:dyDescent="0.5">
      <c r="A1" s="8" t="s">
        <v>0</v>
      </c>
      <c r="B1" s="9" t="s">
        <v>1</v>
      </c>
      <c r="C1" s="9" t="s">
        <v>2</v>
      </c>
      <c r="D1" s="10" t="s">
        <v>25</v>
      </c>
      <c r="E1" s="11" t="s">
        <v>3</v>
      </c>
    </row>
    <row r="2" spans="1:6" ht="20.6" thickBot="1" x14ac:dyDescent="0.55000000000000004">
      <c r="A2" s="12"/>
      <c r="B2" s="18"/>
      <c r="C2" s="18"/>
      <c r="D2" s="18"/>
      <c r="E2" s="5" t="s">
        <v>17</v>
      </c>
    </row>
    <row r="3" spans="1:6" ht="20.6" thickBot="1" x14ac:dyDescent="0.55000000000000004">
      <c r="A3" s="3"/>
      <c r="B3" s="2"/>
      <c r="C3" s="2"/>
      <c r="D3" s="2"/>
      <c r="E3" s="4"/>
    </row>
    <row r="4" spans="1:6" ht="20.6" x14ac:dyDescent="0.55000000000000004">
      <c r="A4" s="19" t="s">
        <v>44</v>
      </c>
      <c r="B4" s="20" t="s">
        <v>45</v>
      </c>
      <c r="C4" s="20">
        <v>579</v>
      </c>
      <c r="D4" s="21">
        <f>C4*5%</f>
        <v>28.950000000000003</v>
      </c>
      <c r="E4" s="43">
        <f>C4-D4</f>
        <v>550.04999999999995</v>
      </c>
      <c r="F4" s="47">
        <v>1</v>
      </c>
    </row>
    <row r="5" spans="1:6" ht="20.6" x14ac:dyDescent="0.55000000000000004">
      <c r="A5" s="13" t="s">
        <v>42</v>
      </c>
      <c r="B5" s="6" t="s">
        <v>43</v>
      </c>
      <c r="C5" s="6">
        <v>485</v>
      </c>
      <c r="D5" s="7">
        <f>C5*5%</f>
        <v>24.25</v>
      </c>
      <c r="E5" s="44">
        <f>C5-D5</f>
        <v>460.75</v>
      </c>
      <c r="F5" s="47">
        <v>2</v>
      </c>
    </row>
    <row r="6" spans="1:6" ht="20.6" x14ac:dyDescent="0.55000000000000004">
      <c r="A6" s="13" t="s">
        <v>48</v>
      </c>
      <c r="B6" s="6" t="s">
        <v>49</v>
      </c>
      <c r="C6" s="6">
        <v>472</v>
      </c>
      <c r="D6" s="7">
        <f>C6*5%</f>
        <v>23.6</v>
      </c>
      <c r="E6" s="44">
        <f>C6-D6</f>
        <v>448.4</v>
      </c>
      <c r="F6" s="47">
        <v>3</v>
      </c>
    </row>
    <row r="7" spans="1:6" ht="21" thickBot="1" x14ac:dyDescent="0.6">
      <c r="A7" s="15" t="s">
        <v>46</v>
      </c>
      <c r="B7" s="16" t="s">
        <v>47</v>
      </c>
      <c r="C7" s="16">
        <v>402</v>
      </c>
      <c r="D7" s="22">
        <f>C7*5%</f>
        <v>20.100000000000001</v>
      </c>
      <c r="E7" s="45">
        <f>C7-D7</f>
        <v>381.9</v>
      </c>
      <c r="F7" s="47">
        <v>4</v>
      </c>
    </row>
  </sheetData>
  <sortState ref="A4:E7">
    <sortCondition descending="1" ref="E4:E7"/>
  </sortState>
  <pageMargins left="0.7" right="0.7" top="0.78740157499999996" bottom="0.78740157499999996" header="0.3" footer="0.3"/>
  <pageSetup paperSize="9" orientation="portrait" horizont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workbookViewId="0">
      <selection activeCell="D9" sqref="D9"/>
    </sheetView>
  </sheetViews>
  <sheetFormatPr baseColWidth="10" defaultRowHeight="14.6" x14ac:dyDescent="0.4"/>
  <cols>
    <col min="1" max="1" width="14.3828125" bestFit="1" customWidth="1"/>
    <col min="2" max="2" width="21.69140625" bestFit="1" customWidth="1"/>
    <col min="3" max="3" width="13.69140625" bestFit="1" customWidth="1"/>
    <col min="4" max="4" width="11.15234375" bestFit="1" customWidth="1"/>
    <col min="5" max="5" width="24.84375" bestFit="1" customWidth="1"/>
  </cols>
  <sheetData>
    <row r="1" spans="1:6" ht="20.149999999999999" x14ac:dyDescent="0.5">
      <c r="A1" s="8" t="s">
        <v>0</v>
      </c>
      <c r="B1" s="9" t="s">
        <v>1</v>
      </c>
      <c r="C1" s="9" t="s">
        <v>2</v>
      </c>
      <c r="D1" s="10" t="s">
        <v>24</v>
      </c>
      <c r="E1" s="11" t="s">
        <v>3</v>
      </c>
    </row>
    <row r="2" spans="1:6" ht="20.6" thickBot="1" x14ac:dyDescent="0.55000000000000004">
      <c r="A2" s="12"/>
      <c r="B2" s="18"/>
      <c r="C2" s="18"/>
      <c r="D2" s="18"/>
      <c r="E2" s="5" t="s">
        <v>17</v>
      </c>
    </row>
    <row r="3" spans="1:6" ht="20.6" thickBot="1" x14ac:dyDescent="0.55000000000000004">
      <c r="A3" s="3"/>
      <c r="B3" s="2"/>
      <c r="C3" s="2"/>
      <c r="D3" s="2"/>
      <c r="E3" s="4"/>
    </row>
    <row r="4" spans="1:6" ht="23.6" thickBot="1" x14ac:dyDescent="0.65">
      <c r="A4" s="19" t="s">
        <v>50</v>
      </c>
      <c r="B4" s="20" t="s">
        <v>32</v>
      </c>
      <c r="C4" s="20">
        <v>417</v>
      </c>
      <c r="D4" s="21">
        <f t="shared" ref="D4:D9" si="0">C4*25%</f>
        <v>104.25</v>
      </c>
      <c r="E4" s="43">
        <f t="shared" ref="E4:E9" si="1">C4+D4</f>
        <v>521.25</v>
      </c>
      <c r="F4" s="46">
        <v>1</v>
      </c>
    </row>
    <row r="5" spans="1:6" ht="23.15" x14ac:dyDescent="0.6">
      <c r="A5" s="13" t="s">
        <v>54</v>
      </c>
      <c r="B5" s="6" t="s">
        <v>55</v>
      </c>
      <c r="C5" s="6">
        <v>404</v>
      </c>
      <c r="D5" s="21">
        <f t="shared" si="0"/>
        <v>101</v>
      </c>
      <c r="E5" s="44">
        <f t="shared" si="1"/>
        <v>505</v>
      </c>
      <c r="F5" s="46">
        <v>2</v>
      </c>
    </row>
    <row r="6" spans="1:6" ht="23.15" x14ac:dyDescent="0.6">
      <c r="A6" s="13" t="s">
        <v>51</v>
      </c>
      <c r="B6" s="6" t="s">
        <v>52</v>
      </c>
      <c r="C6" s="6">
        <v>396</v>
      </c>
      <c r="D6" s="7">
        <f t="shared" si="0"/>
        <v>99</v>
      </c>
      <c r="E6" s="44">
        <f t="shared" si="1"/>
        <v>495</v>
      </c>
      <c r="F6" s="46">
        <v>3</v>
      </c>
    </row>
    <row r="7" spans="1:6" ht="23.15" x14ac:dyDescent="0.6">
      <c r="A7" s="13" t="s">
        <v>54</v>
      </c>
      <c r="B7" s="6" t="s">
        <v>59</v>
      </c>
      <c r="C7" s="6">
        <v>365</v>
      </c>
      <c r="D7" s="7">
        <f t="shared" si="0"/>
        <v>91.25</v>
      </c>
      <c r="E7" s="44">
        <f t="shared" si="1"/>
        <v>456.25</v>
      </c>
      <c r="F7" s="46">
        <v>4</v>
      </c>
    </row>
    <row r="8" spans="1:6" ht="23.15" x14ac:dyDescent="0.6">
      <c r="A8" s="13" t="s">
        <v>53</v>
      </c>
      <c r="B8" s="6" t="s">
        <v>39</v>
      </c>
      <c r="C8" s="6">
        <v>268</v>
      </c>
      <c r="D8" s="7">
        <f t="shared" si="0"/>
        <v>67</v>
      </c>
      <c r="E8" s="44">
        <f t="shared" si="1"/>
        <v>335</v>
      </c>
      <c r="F8" s="46">
        <v>5</v>
      </c>
    </row>
    <row r="9" spans="1:6" ht="23.6" thickBot="1" x14ac:dyDescent="0.65">
      <c r="A9" s="15" t="s">
        <v>56</v>
      </c>
      <c r="B9" s="16" t="s">
        <v>57</v>
      </c>
      <c r="C9" s="16">
        <v>245</v>
      </c>
      <c r="D9" s="22">
        <f t="shared" si="0"/>
        <v>61.25</v>
      </c>
      <c r="E9" s="45">
        <f t="shared" si="1"/>
        <v>306.25</v>
      </c>
      <c r="F9" s="46">
        <v>6</v>
      </c>
    </row>
  </sheetData>
  <sortState ref="A4:E9">
    <sortCondition descending="1" ref="E4:E9"/>
  </sortState>
  <pageMargins left="0.7" right="0.7" top="0.78740157499999996" bottom="0.78740157499999996" header="0.3" footer="0.3"/>
  <pageSetup paperSize="9" orientation="portrait" horizont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workbookViewId="0">
      <selection activeCell="H9" sqref="H9"/>
    </sheetView>
  </sheetViews>
  <sheetFormatPr baseColWidth="10" defaultRowHeight="14.6" x14ac:dyDescent="0.4"/>
  <cols>
    <col min="1" max="1" width="19.3046875" bestFit="1" customWidth="1"/>
    <col min="2" max="2" width="17.84375" bestFit="1" customWidth="1"/>
    <col min="3" max="3" width="13.69140625" bestFit="1" customWidth="1"/>
    <col min="4" max="4" width="11.15234375" bestFit="1" customWidth="1"/>
    <col min="5" max="5" width="24.84375" bestFit="1" customWidth="1"/>
  </cols>
  <sheetData>
    <row r="1" spans="1:6" ht="20.149999999999999" x14ac:dyDescent="0.5">
      <c r="A1" s="8" t="s">
        <v>0</v>
      </c>
      <c r="B1" s="9" t="s">
        <v>1</v>
      </c>
      <c r="C1" s="9" t="s">
        <v>2</v>
      </c>
      <c r="D1" s="10" t="s">
        <v>23</v>
      </c>
      <c r="E1" s="11" t="s">
        <v>3</v>
      </c>
    </row>
    <row r="2" spans="1:6" ht="20.6" thickBot="1" x14ac:dyDescent="0.55000000000000004">
      <c r="A2" s="12"/>
      <c r="B2" s="18"/>
      <c r="C2" s="18"/>
      <c r="D2" s="18"/>
      <c r="E2" s="5" t="s">
        <v>17</v>
      </c>
    </row>
    <row r="3" spans="1:6" ht="20.6" thickBot="1" x14ac:dyDescent="0.55000000000000004">
      <c r="A3" s="3"/>
      <c r="B3" s="2"/>
      <c r="C3" s="2"/>
      <c r="D3" s="2"/>
      <c r="E3" s="4"/>
    </row>
    <row r="4" spans="1:6" ht="20.6" x14ac:dyDescent="0.55000000000000004">
      <c r="A4" s="19" t="s">
        <v>66</v>
      </c>
      <c r="B4" s="20" t="s">
        <v>67</v>
      </c>
      <c r="C4" s="20">
        <v>524</v>
      </c>
      <c r="D4" s="21">
        <f t="shared" ref="D4:D9" si="0">C4*10%</f>
        <v>52.400000000000006</v>
      </c>
      <c r="E4" s="43">
        <f t="shared" ref="E4:E9" si="1">C4+D4</f>
        <v>576.4</v>
      </c>
      <c r="F4" s="47">
        <v>1</v>
      </c>
    </row>
    <row r="5" spans="1:6" ht="20.6" x14ac:dyDescent="0.55000000000000004">
      <c r="A5" s="13" t="s">
        <v>60</v>
      </c>
      <c r="B5" s="6" t="s">
        <v>61</v>
      </c>
      <c r="C5" s="6">
        <v>523</v>
      </c>
      <c r="D5" s="7">
        <f t="shared" si="0"/>
        <v>52.300000000000004</v>
      </c>
      <c r="E5" s="44">
        <f t="shared" si="1"/>
        <v>575.29999999999995</v>
      </c>
      <c r="F5" s="47">
        <v>2</v>
      </c>
    </row>
    <row r="6" spans="1:6" ht="20.6" x14ac:dyDescent="0.55000000000000004">
      <c r="A6" s="13" t="s">
        <v>62</v>
      </c>
      <c r="B6" s="6" t="s">
        <v>63</v>
      </c>
      <c r="C6" s="6">
        <v>507</v>
      </c>
      <c r="D6" s="7">
        <f t="shared" si="0"/>
        <v>50.7</v>
      </c>
      <c r="E6" s="44">
        <f t="shared" si="1"/>
        <v>557.70000000000005</v>
      </c>
      <c r="F6" s="47">
        <v>3</v>
      </c>
    </row>
    <row r="7" spans="1:6" ht="20.6" x14ac:dyDescent="0.55000000000000004">
      <c r="A7" s="13" t="s">
        <v>68</v>
      </c>
      <c r="B7" s="6" t="s">
        <v>69</v>
      </c>
      <c r="C7" s="6">
        <v>488</v>
      </c>
      <c r="D7" s="7">
        <f t="shared" si="0"/>
        <v>48.800000000000004</v>
      </c>
      <c r="E7" s="44">
        <f t="shared" si="1"/>
        <v>536.79999999999995</v>
      </c>
      <c r="F7" s="47">
        <v>4</v>
      </c>
    </row>
    <row r="8" spans="1:6" ht="20.6" x14ac:dyDescent="0.55000000000000004">
      <c r="A8" s="13" t="s">
        <v>65</v>
      </c>
      <c r="B8" s="6" t="s">
        <v>36</v>
      </c>
      <c r="C8" s="6">
        <v>483</v>
      </c>
      <c r="D8" s="7">
        <f t="shared" si="0"/>
        <v>48.300000000000004</v>
      </c>
      <c r="E8" s="44">
        <f t="shared" si="1"/>
        <v>531.29999999999995</v>
      </c>
      <c r="F8" s="47">
        <v>5</v>
      </c>
    </row>
    <row r="9" spans="1:6" ht="21" thickBot="1" x14ac:dyDescent="0.6">
      <c r="A9" s="15" t="s">
        <v>64</v>
      </c>
      <c r="B9" s="16" t="s">
        <v>28</v>
      </c>
      <c r="C9" s="16">
        <v>418</v>
      </c>
      <c r="D9" s="22">
        <f t="shared" si="0"/>
        <v>41.800000000000004</v>
      </c>
      <c r="E9" s="45">
        <f t="shared" si="1"/>
        <v>459.8</v>
      </c>
      <c r="F9" s="47">
        <v>6</v>
      </c>
    </row>
  </sheetData>
  <sortState ref="A4:E9">
    <sortCondition descending="1" ref="E4:E9"/>
  </sortState>
  <pageMargins left="0.7" right="0.7" top="0.78740157499999996" bottom="0.78740157499999996" header="0.3" footer="0.3"/>
  <pageSetup paperSize="9" orientation="portrait" horizont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workbookViewId="0">
      <selection activeCell="F9" sqref="F9"/>
    </sheetView>
  </sheetViews>
  <sheetFormatPr baseColWidth="10" defaultRowHeight="14.6" x14ac:dyDescent="0.4"/>
  <cols>
    <col min="1" max="1" width="14.3828125" bestFit="1" customWidth="1"/>
    <col min="2" max="2" width="16.84375" bestFit="1" customWidth="1"/>
    <col min="3" max="3" width="13.69140625" bestFit="1" customWidth="1"/>
    <col min="4" max="4" width="11.15234375" bestFit="1" customWidth="1"/>
    <col min="5" max="5" width="24.84375" bestFit="1" customWidth="1"/>
  </cols>
  <sheetData>
    <row r="1" spans="1:6" ht="20.149999999999999" x14ac:dyDescent="0.5">
      <c r="A1" s="8" t="s">
        <v>0</v>
      </c>
      <c r="B1" s="9" t="s">
        <v>1</v>
      </c>
      <c r="C1" s="9" t="s">
        <v>2</v>
      </c>
      <c r="D1" s="10" t="s">
        <v>22</v>
      </c>
      <c r="E1" s="11" t="s">
        <v>3</v>
      </c>
    </row>
    <row r="2" spans="1:6" ht="20.6" thickBot="1" x14ac:dyDescent="0.55000000000000004">
      <c r="A2" s="12"/>
      <c r="B2" s="18"/>
      <c r="C2" s="18"/>
      <c r="D2" s="18"/>
      <c r="E2" s="5" t="s">
        <v>17</v>
      </c>
    </row>
    <row r="3" spans="1:6" ht="20.6" thickBot="1" x14ac:dyDescent="0.55000000000000004">
      <c r="A3" s="3"/>
      <c r="B3" s="2"/>
      <c r="C3" s="2"/>
      <c r="D3" s="2"/>
      <c r="E3" s="4"/>
    </row>
    <row r="4" spans="1:6" ht="23.15" x14ac:dyDescent="0.6">
      <c r="A4" s="19" t="s">
        <v>70</v>
      </c>
      <c r="B4" s="20" t="s">
        <v>71</v>
      </c>
      <c r="C4" s="20">
        <v>555</v>
      </c>
      <c r="D4" s="21"/>
      <c r="E4" s="43">
        <f t="shared" ref="E4:E9" si="0">C4+D4</f>
        <v>555</v>
      </c>
      <c r="F4" s="46">
        <v>1</v>
      </c>
    </row>
    <row r="5" spans="1:6" ht="23.15" x14ac:dyDescent="0.6">
      <c r="A5" s="13" t="s">
        <v>76</v>
      </c>
      <c r="B5" s="6" t="s">
        <v>77</v>
      </c>
      <c r="C5" s="6">
        <v>533</v>
      </c>
      <c r="D5" s="7"/>
      <c r="E5" s="44">
        <f t="shared" si="0"/>
        <v>533</v>
      </c>
      <c r="F5" s="46">
        <v>2</v>
      </c>
    </row>
    <row r="6" spans="1:6" ht="23.15" x14ac:dyDescent="0.6">
      <c r="A6" s="13" t="s">
        <v>74</v>
      </c>
      <c r="B6" s="6" t="s">
        <v>75</v>
      </c>
      <c r="C6" s="6">
        <v>529</v>
      </c>
      <c r="D6" s="7"/>
      <c r="E6" s="44">
        <f t="shared" si="0"/>
        <v>529</v>
      </c>
      <c r="F6" s="46">
        <v>3</v>
      </c>
    </row>
    <row r="7" spans="1:6" ht="23.15" x14ac:dyDescent="0.6">
      <c r="A7" s="13" t="s">
        <v>53</v>
      </c>
      <c r="B7" s="6" t="s">
        <v>41</v>
      </c>
      <c r="C7" s="6">
        <v>524</v>
      </c>
      <c r="D7" s="7"/>
      <c r="E7" s="44">
        <f t="shared" si="0"/>
        <v>524</v>
      </c>
      <c r="F7" s="46">
        <v>4</v>
      </c>
    </row>
    <row r="8" spans="1:6" ht="23.15" x14ac:dyDescent="0.6">
      <c r="A8" s="13" t="s">
        <v>72</v>
      </c>
      <c r="B8" s="6" t="s">
        <v>73</v>
      </c>
      <c r="C8" s="6">
        <v>467</v>
      </c>
      <c r="D8" s="7"/>
      <c r="E8" s="44">
        <f t="shared" si="0"/>
        <v>467</v>
      </c>
      <c r="F8" s="46">
        <v>5</v>
      </c>
    </row>
    <row r="9" spans="1:6" ht="23.6" thickBot="1" x14ac:dyDescent="0.65">
      <c r="A9" s="15" t="s">
        <v>78</v>
      </c>
      <c r="B9" s="16" t="s">
        <v>79</v>
      </c>
      <c r="C9" s="16">
        <v>361</v>
      </c>
      <c r="D9" s="22"/>
      <c r="E9" s="45">
        <f t="shared" si="0"/>
        <v>361</v>
      </c>
      <c r="F9" s="46">
        <v>6</v>
      </c>
    </row>
  </sheetData>
  <sortState ref="A4:E9">
    <sortCondition descending="1" ref="E4:E9"/>
  </sortState>
  <pageMargins left="0.7" right="0.7" top="0.78740157499999996" bottom="0.78740157499999996" header="0.3" footer="0.3"/>
  <pageSetup paperSize="9" orientation="portrait" horizontalDpi="4294967293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workbookViewId="0">
      <selection activeCell="I9" sqref="I9"/>
    </sheetView>
  </sheetViews>
  <sheetFormatPr baseColWidth="10" defaultRowHeight="14.6" x14ac:dyDescent="0.4"/>
  <cols>
    <col min="1" max="1" width="14.3828125" bestFit="1" customWidth="1"/>
    <col min="2" max="2" width="17.69140625" bestFit="1" customWidth="1"/>
    <col min="3" max="3" width="13.69140625" bestFit="1" customWidth="1"/>
    <col min="4" max="4" width="11.15234375" bestFit="1" customWidth="1"/>
    <col min="5" max="5" width="24.84375" bestFit="1" customWidth="1"/>
  </cols>
  <sheetData>
    <row r="1" spans="1:6" ht="20.149999999999999" x14ac:dyDescent="0.5">
      <c r="A1" s="8" t="s">
        <v>0</v>
      </c>
      <c r="B1" s="9" t="s">
        <v>1</v>
      </c>
      <c r="C1" s="9" t="s">
        <v>2</v>
      </c>
      <c r="D1" s="10" t="s">
        <v>21</v>
      </c>
      <c r="E1" s="11" t="s">
        <v>3</v>
      </c>
    </row>
    <row r="2" spans="1:6" ht="20.6" thickBot="1" x14ac:dyDescent="0.55000000000000004">
      <c r="A2" s="12"/>
      <c r="B2" s="18"/>
      <c r="C2" s="18"/>
      <c r="D2" s="18"/>
      <c r="E2" s="5" t="s">
        <v>17</v>
      </c>
    </row>
    <row r="3" spans="1:6" ht="20.6" thickBot="1" x14ac:dyDescent="0.55000000000000004">
      <c r="A3" s="3"/>
      <c r="B3" s="2"/>
      <c r="C3" s="2"/>
      <c r="D3" s="2"/>
      <c r="E3" s="4"/>
    </row>
    <row r="4" spans="1:6" ht="20.6" x14ac:dyDescent="0.55000000000000004">
      <c r="A4" s="19" t="s">
        <v>126</v>
      </c>
      <c r="B4" s="20" t="s">
        <v>127</v>
      </c>
      <c r="C4" s="20">
        <v>573</v>
      </c>
      <c r="D4" s="21">
        <f t="shared" ref="D4:D11" si="0">C4*10%</f>
        <v>57.300000000000004</v>
      </c>
      <c r="E4" s="43">
        <f t="shared" ref="E4:E11" si="1">C4-D4</f>
        <v>515.70000000000005</v>
      </c>
      <c r="F4" s="47">
        <v>1</v>
      </c>
    </row>
    <row r="5" spans="1:6" ht="20.6" x14ac:dyDescent="0.55000000000000004">
      <c r="A5" s="13" t="s">
        <v>84</v>
      </c>
      <c r="B5" s="6" t="s">
        <v>85</v>
      </c>
      <c r="C5" s="6">
        <v>568</v>
      </c>
      <c r="D5" s="7">
        <f t="shared" si="0"/>
        <v>56.800000000000004</v>
      </c>
      <c r="E5" s="44">
        <f t="shared" si="1"/>
        <v>511.2</v>
      </c>
      <c r="F5" s="47">
        <v>2</v>
      </c>
    </row>
    <row r="6" spans="1:6" ht="20.6" x14ac:dyDescent="0.55000000000000004">
      <c r="A6" s="13" t="s">
        <v>86</v>
      </c>
      <c r="B6" s="6" t="s">
        <v>85</v>
      </c>
      <c r="C6" s="6">
        <v>545</v>
      </c>
      <c r="D6" s="7">
        <f t="shared" si="0"/>
        <v>54.5</v>
      </c>
      <c r="E6" s="44">
        <f t="shared" si="1"/>
        <v>490.5</v>
      </c>
      <c r="F6" s="47">
        <v>3</v>
      </c>
    </row>
    <row r="7" spans="1:6" ht="20.6" x14ac:dyDescent="0.55000000000000004">
      <c r="A7" s="13" t="s">
        <v>80</v>
      </c>
      <c r="B7" s="6" t="s">
        <v>6</v>
      </c>
      <c r="C7" s="6">
        <v>533</v>
      </c>
      <c r="D7" s="7">
        <f t="shared" si="0"/>
        <v>53.300000000000004</v>
      </c>
      <c r="E7" s="44">
        <f t="shared" si="1"/>
        <v>479.7</v>
      </c>
      <c r="F7" s="47">
        <v>4</v>
      </c>
    </row>
    <row r="8" spans="1:6" ht="20.6" x14ac:dyDescent="0.55000000000000004">
      <c r="A8" s="13" t="s">
        <v>81</v>
      </c>
      <c r="B8" s="6" t="s">
        <v>34</v>
      </c>
      <c r="C8" s="6">
        <v>515</v>
      </c>
      <c r="D8" s="7">
        <f t="shared" si="0"/>
        <v>51.5</v>
      </c>
      <c r="E8" s="44">
        <f t="shared" si="1"/>
        <v>463.5</v>
      </c>
      <c r="F8" s="47">
        <v>5</v>
      </c>
    </row>
    <row r="9" spans="1:6" ht="20.6" x14ac:dyDescent="0.55000000000000004">
      <c r="A9" s="13" t="s">
        <v>58</v>
      </c>
      <c r="B9" s="6" t="s">
        <v>88</v>
      </c>
      <c r="C9" s="6">
        <v>512</v>
      </c>
      <c r="D9" s="7">
        <f t="shared" si="0"/>
        <v>51.2</v>
      </c>
      <c r="E9" s="44">
        <f t="shared" si="1"/>
        <v>460.8</v>
      </c>
      <c r="F9" s="47">
        <v>6</v>
      </c>
    </row>
    <row r="10" spans="1:6" ht="20.6" x14ac:dyDescent="0.55000000000000004">
      <c r="A10" s="13" t="s">
        <v>82</v>
      </c>
      <c r="B10" s="6" t="s">
        <v>83</v>
      </c>
      <c r="C10" s="6">
        <v>453</v>
      </c>
      <c r="D10" s="7">
        <f t="shared" si="0"/>
        <v>45.300000000000004</v>
      </c>
      <c r="E10" s="44">
        <f t="shared" si="1"/>
        <v>407.7</v>
      </c>
      <c r="F10" s="47">
        <v>7</v>
      </c>
    </row>
    <row r="11" spans="1:6" ht="21" thickBot="1" x14ac:dyDescent="0.6">
      <c r="A11" s="15" t="s">
        <v>87</v>
      </c>
      <c r="B11" s="16" t="s">
        <v>128</v>
      </c>
      <c r="C11" s="16">
        <v>391</v>
      </c>
      <c r="D11" s="22">
        <f t="shared" si="0"/>
        <v>39.1</v>
      </c>
      <c r="E11" s="45">
        <f t="shared" si="1"/>
        <v>351.9</v>
      </c>
      <c r="F11" s="47">
        <v>8</v>
      </c>
    </row>
  </sheetData>
  <sortState ref="A4:E11">
    <sortCondition descending="1" ref="E4:E11"/>
  </sortState>
  <pageMargins left="0.7" right="0.7" top="0.78740157499999996" bottom="0.78740157499999996" header="0.3" footer="0.3"/>
  <pageSetup paperSize="9" orientation="portrait" horizontalDpi="4294967293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6"/>
  <sheetViews>
    <sheetView tabSelected="1" topLeftCell="A49" workbookViewId="0">
      <selection activeCell="C52" sqref="C52"/>
    </sheetView>
  </sheetViews>
  <sheetFormatPr baseColWidth="10" defaultRowHeight="14.6" x14ac:dyDescent="0.4"/>
  <cols>
    <col min="1" max="1" width="23.15234375" customWidth="1"/>
    <col min="2" max="2" width="19.3046875" customWidth="1"/>
    <col min="4" max="4" width="7.69140625" customWidth="1"/>
    <col min="5" max="5" width="29.15234375" customWidth="1"/>
    <col min="6" max="6" width="21.84375" customWidth="1"/>
  </cols>
  <sheetData>
    <row r="1" spans="1:7" ht="20.149999999999999" x14ac:dyDescent="0.5">
      <c r="A1" s="1" t="s">
        <v>89</v>
      </c>
      <c r="B1" s="1"/>
      <c r="C1" s="1"/>
      <c r="D1" s="1"/>
      <c r="E1" s="1" t="s">
        <v>118</v>
      </c>
      <c r="F1" s="1"/>
      <c r="G1" s="1"/>
    </row>
    <row r="2" spans="1:7" ht="20.6" thickBot="1" x14ac:dyDescent="0.55000000000000004">
      <c r="A2" s="1"/>
      <c r="B2" s="1"/>
      <c r="C2" s="1"/>
      <c r="D2" s="1"/>
      <c r="E2" s="1"/>
      <c r="F2" s="1"/>
      <c r="G2" s="1"/>
    </row>
    <row r="3" spans="1:7" ht="20.149999999999999" x14ac:dyDescent="0.5">
      <c r="A3" s="19" t="s">
        <v>90</v>
      </c>
      <c r="B3" s="20" t="s">
        <v>2</v>
      </c>
      <c r="C3" s="23" t="s">
        <v>91</v>
      </c>
      <c r="D3" s="1"/>
      <c r="E3" s="27" t="s">
        <v>90</v>
      </c>
      <c r="F3" s="28" t="s">
        <v>2</v>
      </c>
      <c r="G3" s="29" t="s">
        <v>91</v>
      </c>
    </row>
    <row r="4" spans="1:7" ht="20.149999999999999" x14ac:dyDescent="0.5">
      <c r="A4" s="3"/>
      <c r="B4" s="2"/>
      <c r="C4" s="4"/>
      <c r="D4" s="1"/>
      <c r="E4" s="3"/>
      <c r="F4" s="2"/>
      <c r="G4" s="4"/>
    </row>
    <row r="5" spans="1:7" ht="20.149999999999999" x14ac:dyDescent="0.5">
      <c r="A5" s="13" t="s">
        <v>71</v>
      </c>
      <c r="B5" s="6">
        <v>555</v>
      </c>
      <c r="C5" s="14"/>
      <c r="D5" s="1"/>
      <c r="E5" s="30" t="s">
        <v>119</v>
      </c>
      <c r="F5" s="6">
        <v>438</v>
      </c>
      <c r="G5" s="14"/>
    </row>
    <row r="6" spans="1:7" ht="20.149999999999999" x14ac:dyDescent="0.5">
      <c r="A6" s="13" t="s">
        <v>52</v>
      </c>
      <c r="B6" s="6">
        <v>495</v>
      </c>
      <c r="C6" s="14"/>
      <c r="D6" s="1"/>
      <c r="E6" s="30" t="s">
        <v>120</v>
      </c>
      <c r="F6" s="6">
        <v>464</v>
      </c>
      <c r="G6" s="14"/>
    </row>
    <row r="7" spans="1:7" ht="20.149999999999999" x14ac:dyDescent="0.5">
      <c r="A7" s="13" t="s">
        <v>117</v>
      </c>
      <c r="B7" s="6">
        <v>489</v>
      </c>
      <c r="C7" s="14"/>
      <c r="D7" s="1"/>
      <c r="E7" s="30" t="s">
        <v>121</v>
      </c>
      <c r="F7" s="6">
        <v>552</v>
      </c>
      <c r="G7" s="14"/>
    </row>
    <row r="8" spans="1:7" ht="20.149999999999999" x14ac:dyDescent="0.5">
      <c r="A8" s="13" t="s">
        <v>6</v>
      </c>
      <c r="B8" s="6">
        <v>307</v>
      </c>
      <c r="C8" s="14"/>
      <c r="D8" s="1"/>
      <c r="E8" s="30" t="s">
        <v>125</v>
      </c>
      <c r="F8" s="6">
        <v>524</v>
      </c>
      <c r="G8" s="14"/>
    </row>
    <row r="9" spans="1:7" ht="20.149999999999999" x14ac:dyDescent="0.5">
      <c r="A9" s="3"/>
      <c r="B9" s="2"/>
      <c r="C9" s="4"/>
      <c r="D9" s="1"/>
      <c r="E9" s="3"/>
      <c r="F9" s="2"/>
      <c r="G9" s="4"/>
    </row>
    <row r="10" spans="1:7" ht="20.6" thickBot="1" x14ac:dyDescent="0.55000000000000004">
      <c r="A10" s="15" t="s">
        <v>92</v>
      </c>
      <c r="B10" s="16">
        <f>SUM(B5:B8)</f>
        <v>1846</v>
      </c>
      <c r="C10" s="17">
        <v>7</v>
      </c>
      <c r="D10" s="1"/>
      <c r="E10" s="31" t="s">
        <v>92</v>
      </c>
      <c r="F10" s="16">
        <f>SUM(F5:F8)</f>
        <v>1978</v>
      </c>
      <c r="G10" s="17">
        <v>5</v>
      </c>
    </row>
    <row r="11" spans="1:7" ht="20.149999999999999" x14ac:dyDescent="0.5">
      <c r="A11" s="1"/>
      <c r="B11" s="1"/>
      <c r="C11" s="1"/>
      <c r="D11" s="1"/>
      <c r="E11" s="1"/>
      <c r="F11" s="1"/>
      <c r="G11" s="1"/>
    </row>
    <row r="12" spans="1:7" ht="20.149999999999999" x14ac:dyDescent="0.5">
      <c r="A12" s="24" t="s">
        <v>93</v>
      </c>
      <c r="B12" s="1"/>
      <c r="C12" s="1"/>
      <c r="D12" s="1"/>
      <c r="E12" s="32" t="s">
        <v>94</v>
      </c>
      <c r="F12" s="1"/>
      <c r="G12" s="1"/>
    </row>
    <row r="13" spans="1:7" ht="20.6" thickBot="1" x14ac:dyDescent="0.55000000000000004">
      <c r="A13" s="24"/>
      <c r="B13" s="1"/>
      <c r="C13" s="1"/>
      <c r="D13" s="1"/>
      <c r="E13" s="32"/>
      <c r="F13" s="1"/>
      <c r="G13" s="1"/>
    </row>
    <row r="14" spans="1:7" ht="20.149999999999999" x14ac:dyDescent="0.5">
      <c r="A14" s="27" t="s">
        <v>90</v>
      </c>
      <c r="B14" s="20" t="s">
        <v>2</v>
      </c>
      <c r="C14" s="23" t="s">
        <v>91</v>
      </c>
      <c r="D14" s="1"/>
      <c r="E14" s="34" t="s">
        <v>90</v>
      </c>
      <c r="F14" s="20" t="s">
        <v>2</v>
      </c>
      <c r="G14" s="23" t="s">
        <v>91</v>
      </c>
    </row>
    <row r="15" spans="1:7" ht="20.149999999999999" x14ac:dyDescent="0.5">
      <c r="A15" s="3"/>
      <c r="B15" s="2"/>
      <c r="C15" s="4"/>
      <c r="D15" s="1"/>
      <c r="E15" s="3"/>
      <c r="F15" s="2"/>
      <c r="G15" s="4"/>
    </row>
    <row r="16" spans="1:7" ht="20.149999999999999" x14ac:dyDescent="0.5">
      <c r="A16" s="30" t="s">
        <v>95</v>
      </c>
      <c r="B16" s="6">
        <v>505</v>
      </c>
      <c r="C16" s="33"/>
      <c r="D16" s="1"/>
      <c r="E16" s="30" t="s">
        <v>99</v>
      </c>
      <c r="F16" s="6">
        <v>407</v>
      </c>
      <c r="G16" s="33"/>
    </row>
    <row r="17" spans="1:7" ht="20.149999999999999" x14ac:dyDescent="0.5">
      <c r="A17" s="30" t="s">
        <v>96</v>
      </c>
      <c r="B17" s="26">
        <v>551</v>
      </c>
      <c r="C17" s="14"/>
      <c r="D17" s="1"/>
      <c r="E17" s="30" t="s">
        <v>100</v>
      </c>
      <c r="F17" s="26">
        <v>466</v>
      </c>
      <c r="G17" s="14"/>
    </row>
    <row r="18" spans="1:7" ht="20.149999999999999" x14ac:dyDescent="0.5">
      <c r="A18" s="30" t="s">
        <v>97</v>
      </c>
      <c r="B18" s="6">
        <v>467</v>
      </c>
      <c r="C18" s="33"/>
      <c r="D18" s="1"/>
      <c r="E18" s="30" t="s">
        <v>101</v>
      </c>
      <c r="F18" s="6">
        <v>448</v>
      </c>
      <c r="G18" s="33"/>
    </row>
    <row r="19" spans="1:7" ht="20.149999999999999" x14ac:dyDescent="0.5">
      <c r="A19" s="30" t="s">
        <v>98</v>
      </c>
      <c r="B19" s="6">
        <v>529</v>
      </c>
      <c r="C19" s="33"/>
      <c r="D19" s="1"/>
      <c r="E19" s="30" t="s">
        <v>102</v>
      </c>
      <c r="F19" s="26">
        <v>408</v>
      </c>
      <c r="G19" s="14"/>
    </row>
    <row r="20" spans="1:7" ht="20.149999999999999" x14ac:dyDescent="0.5">
      <c r="A20" s="3"/>
      <c r="B20" s="2"/>
      <c r="C20" s="4"/>
      <c r="D20" s="1"/>
      <c r="E20" s="41"/>
      <c r="F20" s="2"/>
      <c r="G20" s="4"/>
    </row>
    <row r="21" spans="1:7" ht="20.6" thickBot="1" x14ac:dyDescent="0.55000000000000004">
      <c r="A21" s="31" t="s">
        <v>92</v>
      </c>
      <c r="B21" s="16">
        <f>SUM(B16:B19)</f>
        <v>2052</v>
      </c>
      <c r="C21" s="17">
        <v>3</v>
      </c>
      <c r="D21" s="1"/>
      <c r="E21" s="31" t="s">
        <v>92</v>
      </c>
      <c r="F21" s="16">
        <f>SUM(F16:F19)</f>
        <v>1729</v>
      </c>
      <c r="G21" s="17">
        <v>9</v>
      </c>
    </row>
    <row r="22" spans="1:7" ht="20.149999999999999" x14ac:dyDescent="0.5">
      <c r="A22" s="1"/>
      <c r="B22" s="1"/>
      <c r="C22" s="1"/>
      <c r="D22" s="1"/>
      <c r="E22" s="1"/>
      <c r="F22" s="1"/>
      <c r="G22" s="1"/>
    </row>
    <row r="23" spans="1:7" ht="20.149999999999999" x14ac:dyDescent="0.5">
      <c r="A23" s="1"/>
      <c r="B23" s="1"/>
      <c r="C23" s="1"/>
      <c r="D23" s="1"/>
      <c r="E23" s="1"/>
      <c r="F23" s="1"/>
      <c r="G23" s="1"/>
    </row>
    <row r="24" spans="1:7" ht="20.149999999999999" x14ac:dyDescent="0.5">
      <c r="A24" s="1" t="s">
        <v>103</v>
      </c>
      <c r="B24" s="1"/>
      <c r="C24" s="1"/>
      <c r="D24" s="1"/>
      <c r="E24" s="1" t="s">
        <v>104</v>
      </c>
      <c r="F24" s="1"/>
      <c r="G24" s="1"/>
    </row>
    <row r="25" spans="1:7" ht="20.6" thickBot="1" x14ac:dyDescent="0.55000000000000004">
      <c r="A25" s="1"/>
      <c r="B25" s="1"/>
      <c r="C25" s="1"/>
      <c r="D25" s="1"/>
      <c r="E25" s="1"/>
      <c r="F25" s="1"/>
      <c r="G25" s="1"/>
    </row>
    <row r="26" spans="1:7" ht="20.149999999999999" x14ac:dyDescent="0.5">
      <c r="A26" s="19" t="s">
        <v>90</v>
      </c>
      <c r="B26" s="20" t="s">
        <v>2</v>
      </c>
      <c r="C26" s="23" t="s">
        <v>91</v>
      </c>
      <c r="D26" s="1"/>
      <c r="E26" s="19" t="s">
        <v>90</v>
      </c>
      <c r="F26" s="20" t="s">
        <v>2</v>
      </c>
      <c r="G26" s="23" t="s">
        <v>91</v>
      </c>
    </row>
    <row r="27" spans="1:7" ht="20.149999999999999" x14ac:dyDescent="0.5">
      <c r="A27" s="3"/>
      <c r="B27" s="2"/>
      <c r="C27" s="4"/>
      <c r="D27" s="1"/>
      <c r="E27" s="3"/>
      <c r="F27" s="2"/>
      <c r="G27" s="4"/>
    </row>
    <row r="28" spans="1:7" ht="20.149999999999999" x14ac:dyDescent="0.5">
      <c r="A28" s="30" t="s">
        <v>105</v>
      </c>
      <c r="B28" s="6">
        <v>521</v>
      </c>
      <c r="C28" s="14"/>
      <c r="D28" s="1"/>
      <c r="E28" s="30" t="s">
        <v>107</v>
      </c>
      <c r="F28" s="6">
        <v>460</v>
      </c>
      <c r="G28" s="14"/>
    </row>
    <row r="29" spans="1:7" ht="20.149999999999999" x14ac:dyDescent="0.5">
      <c r="A29" s="30" t="s">
        <v>106</v>
      </c>
      <c r="B29" s="6">
        <v>582</v>
      </c>
      <c r="C29" s="14"/>
      <c r="D29" s="1"/>
      <c r="E29" s="30" t="s">
        <v>108</v>
      </c>
      <c r="F29" s="6">
        <v>558</v>
      </c>
      <c r="G29" s="14"/>
    </row>
    <row r="30" spans="1:7" ht="20.149999999999999" x14ac:dyDescent="0.5">
      <c r="A30" s="30" t="s">
        <v>63</v>
      </c>
      <c r="B30" s="6">
        <v>558</v>
      </c>
      <c r="C30" s="14"/>
      <c r="D30" s="1"/>
      <c r="E30" s="30" t="s">
        <v>16</v>
      </c>
      <c r="F30" s="6">
        <v>469</v>
      </c>
      <c r="G30" s="14"/>
    </row>
    <row r="31" spans="1:7" ht="20.149999999999999" x14ac:dyDescent="0.5">
      <c r="A31" s="30" t="s">
        <v>30</v>
      </c>
      <c r="B31" s="6">
        <v>552</v>
      </c>
      <c r="C31" s="14"/>
      <c r="D31" s="1"/>
      <c r="E31" s="30" t="s">
        <v>88</v>
      </c>
      <c r="F31" s="6">
        <v>461</v>
      </c>
      <c r="G31" s="14"/>
    </row>
    <row r="32" spans="1:7" ht="20.149999999999999" x14ac:dyDescent="0.5">
      <c r="A32" s="3"/>
      <c r="B32" s="2"/>
      <c r="C32" s="4"/>
      <c r="D32" s="1"/>
      <c r="E32" s="3"/>
      <c r="F32" s="2"/>
      <c r="G32" s="4"/>
    </row>
    <row r="33" spans="1:7" ht="20.6" thickBot="1" x14ac:dyDescent="0.55000000000000004">
      <c r="A33" s="15" t="s">
        <v>92</v>
      </c>
      <c r="B33" s="16">
        <f>SUM(B28:B31)</f>
        <v>2213</v>
      </c>
      <c r="C33" s="17">
        <v>1</v>
      </c>
      <c r="D33" s="1"/>
      <c r="E33" s="15" t="s">
        <v>92</v>
      </c>
      <c r="F33" s="16">
        <f>SUM(F28:F31)</f>
        <v>1948</v>
      </c>
      <c r="G33" s="17">
        <v>6</v>
      </c>
    </row>
    <row r="34" spans="1:7" ht="20.149999999999999" x14ac:dyDescent="0.5">
      <c r="A34" s="1"/>
      <c r="B34" s="1"/>
      <c r="C34" s="1"/>
      <c r="D34" s="1"/>
      <c r="E34" s="1"/>
      <c r="F34" s="1"/>
      <c r="G34" s="1"/>
    </row>
    <row r="35" spans="1:7" ht="20.149999999999999" x14ac:dyDescent="0.5">
      <c r="A35" s="1" t="s">
        <v>109</v>
      </c>
      <c r="B35" s="1"/>
      <c r="C35" s="1"/>
      <c r="D35" s="1"/>
      <c r="E35" s="1" t="s">
        <v>110</v>
      </c>
      <c r="F35" s="1"/>
      <c r="G35" s="1"/>
    </row>
    <row r="36" spans="1:7" ht="20.6" thickBot="1" x14ac:dyDescent="0.55000000000000004">
      <c r="A36" s="1"/>
      <c r="B36" s="1"/>
      <c r="C36" s="1"/>
      <c r="D36" s="1"/>
      <c r="E36" s="1"/>
      <c r="F36" s="1"/>
      <c r="G36" s="1"/>
    </row>
    <row r="37" spans="1:7" ht="20.149999999999999" x14ac:dyDescent="0.5">
      <c r="A37" s="19" t="s">
        <v>90</v>
      </c>
      <c r="B37" s="20" t="s">
        <v>2</v>
      </c>
      <c r="C37" s="23" t="s">
        <v>91</v>
      </c>
      <c r="D37" s="1"/>
      <c r="E37" s="19" t="s">
        <v>90</v>
      </c>
      <c r="F37" s="20" t="s">
        <v>2</v>
      </c>
      <c r="G37" s="23" t="s">
        <v>91</v>
      </c>
    </row>
    <row r="38" spans="1:7" ht="20.149999999999999" x14ac:dyDescent="0.5">
      <c r="A38" s="3"/>
      <c r="B38" s="2"/>
      <c r="C38" s="4"/>
      <c r="D38" s="1"/>
      <c r="E38" s="3"/>
      <c r="F38" s="2"/>
      <c r="G38" s="4"/>
    </row>
    <row r="39" spans="1:7" ht="20.149999999999999" x14ac:dyDescent="0.5">
      <c r="A39" s="35" t="s">
        <v>116</v>
      </c>
      <c r="B39" s="6">
        <v>384</v>
      </c>
      <c r="C39" s="14"/>
      <c r="D39" s="1"/>
      <c r="E39" s="13" t="s">
        <v>111</v>
      </c>
      <c r="F39" s="6">
        <v>511</v>
      </c>
      <c r="G39" s="14"/>
    </row>
    <row r="40" spans="1:7" ht="20.149999999999999" x14ac:dyDescent="0.5">
      <c r="A40" s="13" t="s">
        <v>69</v>
      </c>
      <c r="B40" s="6">
        <v>537</v>
      </c>
      <c r="C40" s="14"/>
      <c r="D40" s="1"/>
      <c r="E40" s="36" t="s">
        <v>112</v>
      </c>
      <c r="F40" s="6">
        <v>491</v>
      </c>
      <c r="G40" s="14"/>
    </row>
    <row r="41" spans="1:7" ht="20.149999999999999" x14ac:dyDescent="0.5">
      <c r="A41" s="13" t="s">
        <v>67</v>
      </c>
      <c r="B41" s="6">
        <v>576</v>
      </c>
      <c r="C41" s="14"/>
      <c r="D41" s="1"/>
      <c r="E41" s="13" t="s">
        <v>8</v>
      </c>
      <c r="F41" s="6">
        <v>530</v>
      </c>
      <c r="G41" s="14"/>
    </row>
    <row r="42" spans="1:7" ht="20.149999999999999" x14ac:dyDescent="0.5">
      <c r="A42" s="13" t="s">
        <v>45</v>
      </c>
      <c r="B42" s="6">
        <v>550</v>
      </c>
      <c r="C42" s="14"/>
      <c r="D42" s="1"/>
      <c r="E42" s="36" t="s">
        <v>57</v>
      </c>
      <c r="F42" s="6">
        <v>306</v>
      </c>
      <c r="G42" s="14"/>
    </row>
    <row r="43" spans="1:7" ht="20.149999999999999" x14ac:dyDescent="0.5">
      <c r="A43" s="3"/>
      <c r="B43" s="2"/>
      <c r="C43" s="4"/>
      <c r="D43" s="1"/>
      <c r="E43" s="37"/>
      <c r="F43" s="2"/>
      <c r="G43" s="4"/>
    </row>
    <row r="44" spans="1:7" ht="20.6" thickBot="1" x14ac:dyDescent="0.55000000000000004">
      <c r="A44" s="15" t="s">
        <v>92</v>
      </c>
      <c r="B44" s="16">
        <f>SUM(B39:B42)</f>
        <v>2047</v>
      </c>
      <c r="C44" s="17">
        <v>4</v>
      </c>
      <c r="D44" s="1"/>
      <c r="E44" s="38" t="s">
        <v>92</v>
      </c>
      <c r="F44" s="16">
        <f>SUM(F39:F42)</f>
        <v>1838</v>
      </c>
      <c r="G44" s="17">
        <v>8</v>
      </c>
    </row>
    <row r="45" spans="1:7" ht="20.149999999999999" x14ac:dyDescent="0.5">
      <c r="A45" s="1"/>
      <c r="B45" s="1"/>
      <c r="C45" s="1"/>
      <c r="D45" s="1"/>
      <c r="E45" s="1"/>
      <c r="F45" s="1"/>
      <c r="G45" s="1"/>
    </row>
    <row r="46" spans="1:7" ht="20.149999999999999" x14ac:dyDescent="0.5">
      <c r="A46" s="24" t="s">
        <v>113</v>
      </c>
      <c r="B46" s="1"/>
      <c r="C46" s="1"/>
      <c r="D46" s="1"/>
      <c r="E46" s="25" t="s">
        <v>122</v>
      </c>
      <c r="F46" s="1"/>
      <c r="G46" s="1"/>
    </row>
    <row r="47" spans="1:7" ht="20.6" thickBot="1" x14ac:dyDescent="0.55000000000000004">
      <c r="A47" s="1"/>
      <c r="B47" s="1"/>
      <c r="C47" s="1"/>
      <c r="D47" s="1"/>
      <c r="E47" s="1"/>
      <c r="F47" s="1"/>
      <c r="G47" s="1"/>
    </row>
    <row r="48" spans="1:7" ht="20.149999999999999" x14ac:dyDescent="0.5">
      <c r="A48" s="19" t="s">
        <v>90</v>
      </c>
      <c r="B48" s="39" t="s">
        <v>2</v>
      </c>
      <c r="C48" s="23" t="s">
        <v>91</v>
      </c>
      <c r="D48" s="1"/>
      <c r="E48" s="19" t="s">
        <v>90</v>
      </c>
      <c r="F48" s="20" t="s">
        <v>2</v>
      </c>
      <c r="G48" s="23" t="s">
        <v>91</v>
      </c>
    </row>
    <row r="49" spans="1:7" ht="20.149999999999999" x14ac:dyDescent="0.5">
      <c r="A49" s="3"/>
      <c r="B49" s="2"/>
      <c r="C49" s="40"/>
      <c r="D49" s="1"/>
      <c r="E49" s="3"/>
      <c r="F49" s="2"/>
      <c r="G49" s="4"/>
    </row>
    <row r="50" spans="1:7" ht="20.149999999999999" x14ac:dyDescent="0.5">
      <c r="A50" s="30" t="s">
        <v>59</v>
      </c>
      <c r="B50" s="6">
        <v>456</v>
      </c>
      <c r="C50" s="14"/>
      <c r="D50" s="25"/>
      <c r="E50" s="13" t="s">
        <v>123</v>
      </c>
      <c r="F50" s="6">
        <v>335</v>
      </c>
      <c r="G50" s="14"/>
    </row>
    <row r="51" spans="1:7" ht="20.149999999999999" x14ac:dyDescent="0.5">
      <c r="A51" s="30" t="s">
        <v>61</v>
      </c>
      <c r="B51" s="6">
        <v>575</v>
      </c>
      <c r="C51" s="14"/>
      <c r="D51" s="25"/>
      <c r="E51" s="13" t="s">
        <v>124</v>
      </c>
      <c r="F51" s="6">
        <v>583</v>
      </c>
      <c r="G51" s="14"/>
    </row>
    <row r="52" spans="1:7" ht="20.149999999999999" x14ac:dyDescent="0.5">
      <c r="A52" s="30" t="s">
        <v>114</v>
      </c>
      <c r="B52" s="6">
        <v>531</v>
      </c>
      <c r="C52" s="14"/>
      <c r="D52" s="1"/>
      <c r="E52" s="13" t="s">
        <v>79</v>
      </c>
      <c r="F52" s="6">
        <v>361</v>
      </c>
      <c r="G52" s="14"/>
    </row>
    <row r="53" spans="1:7" ht="20.149999999999999" x14ac:dyDescent="0.5">
      <c r="A53" s="30" t="s">
        <v>115</v>
      </c>
      <c r="B53" s="6">
        <v>563</v>
      </c>
      <c r="C53" s="14"/>
      <c r="D53" s="1"/>
      <c r="E53" s="13" t="s">
        <v>47</v>
      </c>
      <c r="F53" s="6">
        <v>382</v>
      </c>
      <c r="G53" s="14"/>
    </row>
    <row r="54" spans="1:7" ht="20.149999999999999" x14ac:dyDescent="0.5">
      <c r="A54" s="3"/>
      <c r="B54" s="2"/>
      <c r="C54" s="4"/>
      <c r="D54" s="1"/>
      <c r="E54" s="3"/>
      <c r="F54" s="2"/>
      <c r="G54" s="4"/>
    </row>
    <row r="55" spans="1:7" ht="20.6" thickBot="1" x14ac:dyDescent="0.55000000000000004">
      <c r="A55" s="31" t="s">
        <v>92</v>
      </c>
      <c r="B55" s="16">
        <f>SUM(B50:B53)</f>
        <v>2125</v>
      </c>
      <c r="C55" s="17">
        <v>2</v>
      </c>
      <c r="D55" s="1"/>
      <c r="E55" s="15" t="s">
        <v>92</v>
      </c>
      <c r="F55" s="16">
        <f>SUM(F50:F53)</f>
        <v>1661</v>
      </c>
      <c r="G55" s="17">
        <v>10</v>
      </c>
    </row>
    <row r="56" spans="1:7" ht="20.149999999999999" x14ac:dyDescent="0.5">
      <c r="A56" s="1"/>
      <c r="B56" s="1"/>
      <c r="C56" s="1"/>
      <c r="D56" s="1"/>
      <c r="E56" s="1"/>
      <c r="F56" s="1"/>
      <c r="G56" s="1"/>
    </row>
    <row r="57" spans="1:7" ht="20.149999999999999" x14ac:dyDescent="0.5">
      <c r="A57" s="32"/>
      <c r="B57" s="2"/>
      <c r="C57" s="2"/>
      <c r="D57" s="1"/>
      <c r="E57" s="25"/>
      <c r="F57" s="1"/>
      <c r="G57" s="1"/>
    </row>
    <row r="58" spans="1:7" ht="20.149999999999999" x14ac:dyDescent="0.5">
      <c r="A58" s="2"/>
      <c r="B58" s="2"/>
      <c r="C58" s="2"/>
      <c r="D58" s="1"/>
      <c r="E58" s="1"/>
      <c r="F58" s="1"/>
      <c r="G58" s="1"/>
    </row>
    <row r="59" spans="1:7" ht="20.149999999999999" x14ac:dyDescent="0.5">
      <c r="A59" s="2"/>
      <c r="B59" s="2"/>
      <c r="C59" s="2"/>
      <c r="D59" s="1"/>
      <c r="E59" s="2"/>
      <c r="F59" s="2"/>
      <c r="G59" s="2"/>
    </row>
    <row r="60" spans="1:7" ht="20.149999999999999" x14ac:dyDescent="0.5">
      <c r="A60" s="2"/>
      <c r="B60" s="2"/>
      <c r="C60" s="2"/>
      <c r="D60" s="1"/>
      <c r="E60" s="2"/>
      <c r="F60" s="2"/>
      <c r="G60" s="2"/>
    </row>
    <row r="61" spans="1:7" ht="20.149999999999999" x14ac:dyDescent="0.5">
      <c r="A61" s="42"/>
      <c r="B61" s="2"/>
      <c r="C61" s="2"/>
      <c r="D61" s="1"/>
      <c r="E61" s="2"/>
      <c r="F61" s="2"/>
      <c r="G61" s="2"/>
    </row>
    <row r="62" spans="1:7" ht="20.149999999999999" x14ac:dyDescent="0.5">
      <c r="A62" s="42"/>
      <c r="B62" s="2"/>
      <c r="C62" s="2"/>
      <c r="D62" s="1"/>
      <c r="E62" s="2"/>
      <c r="F62" s="2"/>
      <c r="G62" s="2"/>
    </row>
    <row r="63" spans="1:7" ht="20.149999999999999" x14ac:dyDescent="0.5">
      <c r="A63" s="42"/>
      <c r="B63" s="2"/>
      <c r="C63" s="2"/>
      <c r="D63" s="1"/>
      <c r="E63" s="2"/>
      <c r="F63" s="2"/>
      <c r="G63" s="2"/>
    </row>
    <row r="64" spans="1:7" ht="20.149999999999999" x14ac:dyDescent="0.5">
      <c r="A64" s="42"/>
      <c r="B64" s="2"/>
      <c r="C64" s="2"/>
      <c r="D64" s="1"/>
      <c r="E64" s="2"/>
      <c r="F64" s="2"/>
      <c r="G64" s="2"/>
    </row>
    <row r="65" spans="1:7" ht="20.149999999999999" x14ac:dyDescent="0.5">
      <c r="A65" s="2"/>
      <c r="B65" s="2"/>
      <c r="C65" s="2"/>
      <c r="D65" s="1"/>
      <c r="E65" s="2"/>
      <c r="F65" s="2"/>
      <c r="G65" s="2"/>
    </row>
    <row r="66" spans="1:7" ht="20.149999999999999" x14ac:dyDescent="0.5">
      <c r="A66" s="42"/>
      <c r="B66" s="2"/>
      <c r="C66" s="2"/>
      <c r="D66" s="1"/>
      <c r="E66" s="2"/>
      <c r="F66" s="2"/>
      <c r="G66" s="2"/>
    </row>
  </sheetData>
  <pageMargins left="0.7" right="0.7" top="0.78740157499999996" bottom="0.78740157499999996" header="0.3" footer="0.3"/>
  <pageSetup paperSize="9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9</vt:i4>
      </vt:variant>
    </vt:vector>
  </HeadingPairs>
  <TitlesOfParts>
    <vt:vector size="9" baseType="lpstr">
      <vt:lpstr>Damen B1</vt:lpstr>
      <vt:lpstr>Damen B2</vt:lpstr>
      <vt:lpstr>Damen B3</vt:lpstr>
      <vt:lpstr>Damen B4</vt:lpstr>
      <vt:lpstr>Herren B1</vt:lpstr>
      <vt:lpstr>Herren B2</vt:lpstr>
      <vt:lpstr>Herren B3</vt:lpstr>
      <vt:lpstr>Herren B4</vt:lpstr>
      <vt:lpstr>Mannschaften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Roland</dc:creator>
  <cp:lastModifiedBy>Bartelt Roland IO1</cp:lastModifiedBy>
  <cp:lastPrinted>2022-06-20T12:18:29Z</cp:lastPrinted>
  <dcterms:created xsi:type="dcterms:W3CDTF">2022-04-14T12:17:32Z</dcterms:created>
  <dcterms:modified xsi:type="dcterms:W3CDTF">2022-06-20T12:19:37Z</dcterms:modified>
</cp:coreProperties>
</file>