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4240" windowHeight="13140"/>
  </bookViews>
  <sheets>
    <sheet name="Tabelle1" sheetId="1" r:id="rId1"/>
  </sheets>
  <definedNames>
    <definedName name="_xlnm.Print_Area" localSheetId="0">Tabelle1!$A$1:$G$280</definedName>
  </definedNames>
  <calcPr calcId="125725" fullPrecision="0"/>
</workbook>
</file>

<file path=xl/calcChain.xml><?xml version="1.0" encoding="utf-8"?>
<calcChain xmlns="http://schemas.openxmlformats.org/spreadsheetml/2006/main">
  <c r="F266" i="1"/>
  <c r="G266" s="1"/>
  <c r="F267"/>
  <c r="G267" s="1"/>
  <c r="F268"/>
  <c r="G268" s="1"/>
  <c r="F269"/>
  <c r="G269" s="1"/>
  <c r="F273"/>
  <c r="F274" s="1"/>
  <c r="F333"/>
  <c r="F334" s="1"/>
  <c r="F329"/>
  <c r="G329" s="1"/>
  <c r="F328"/>
  <c r="G328" s="1"/>
  <c r="F327"/>
  <c r="G327" s="1"/>
  <c r="G326"/>
  <c r="F326"/>
  <c r="F313"/>
  <c r="F314" s="1"/>
  <c r="F309"/>
  <c r="G309" s="1"/>
  <c r="G308"/>
  <c r="F308"/>
  <c r="F307"/>
  <c r="G307" s="1"/>
  <c r="F306"/>
  <c r="G306" s="1"/>
  <c r="F293"/>
  <c r="F294" s="1"/>
  <c r="F289"/>
  <c r="G289" s="1"/>
  <c r="F288"/>
  <c r="G288" s="1"/>
  <c r="F287"/>
  <c r="G287" s="1"/>
  <c r="G286"/>
  <c r="F286"/>
  <c r="F253"/>
  <c r="F254" s="1"/>
  <c r="F249"/>
  <c r="G249" s="1"/>
  <c r="G248"/>
  <c r="F248"/>
  <c r="F247"/>
  <c r="G247" s="1"/>
  <c r="F246"/>
  <c r="G246" s="1"/>
  <c r="F233"/>
  <c r="F234" s="1"/>
  <c r="F229"/>
  <c r="G229" s="1"/>
  <c r="F228"/>
  <c r="G228" s="1"/>
  <c r="F227"/>
  <c r="G227" s="1"/>
  <c r="F226"/>
  <c r="G226" s="1"/>
  <c r="F213"/>
  <c r="F214" s="1"/>
  <c r="F209"/>
  <c r="G209" s="1"/>
  <c r="F208"/>
  <c r="G208" s="1"/>
  <c r="F207"/>
  <c r="G207" s="1"/>
  <c r="F206"/>
  <c r="G206" s="1"/>
  <c r="F193"/>
  <c r="F194" s="1"/>
  <c r="F189"/>
  <c r="G189" s="1"/>
  <c r="F188"/>
  <c r="G188" s="1"/>
  <c r="F187"/>
  <c r="G187" s="1"/>
  <c r="F186"/>
  <c r="G186" s="1"/>
  <c r="F173"/>
  <c r="F174" s="1"/>
  <c r="F169"/>
  <c r="G169" s="1"/>
  <c r="F168"/>
  <c r="G168" s="1"/>
  <c r="F167"/>
  <c r="G167" s="1"/>
  <c r="G166"/>
  <c r="F166"/>
  <c r="F153"/>
  <c r="F154" s="1"/>
  <c r="F149"/>
  <c r="G149" s="1"/>
  <c r="F148"/>
  <c r="G148" s="1"/>
  <c r="F147"/>
  <c r="G147" s="1"/>
  <c r="F146"/>
  <c r="G146" s="1"/>
  <c r="F133"/>
  <c r="F134" s="1"/>
  <c r="F129"/>
  <c r="G129" s="1"/>
  <c r="F128"/>
  <c r="G128" s="1"/>
  <c r="F127"/>
  <c r="G127" s="1"/>
  <c r="F126"/>
  <c r="G126" s="1"/>
  <c r="F113"/>
  <c r="F114" s="1"/>
  <c r="F109"/>
  <c r="G109" s="1"/>
  <c r="F108"/>
  <c r="G108" s="1"/>
  <c r="F107"/>
  <c r="G107" s="1"/>
  <c r="F106"/>
  <c r="G106" s="1"/>
  <c r="F93"/>
  <c r="F94" s="1"/>
  <c r="F89"/>
  <c r="G89" s="1"/>
  <c r="F88"/>
  <c r="G88" s="1"/>
  <c r="F87"/>
  <c r="G87" s="1"/>
  <c r="F86"/>
  <c r="G86" s="1"/>
  <c r="F73"/>
  <c r="F74" s="1"/>
  <c r="F69"/>
  <c r="G69" s="1"/>
  <c r="F68"/>
  <c r="G68" s="1"/>
  <c r="F67"/>
  <c r="G67" s="1"/>
  <c r="F66"/>
  <c r="G66" s="1"/>
  <c r="F53"/>
  <c r="F54" s="1"/>
  <c r="F49"/>
  <c r="G49" s="1"/>
  <c r="F48"/>
  <c r="G48" s="1"/>
  <c r="F47"/>
  <c r="G47" s="1"/>
  <c r="F46"/>
  <c r="G46" s="1"/>
  <c r="F33"/>
  <c r="F34" s="1"/>
  <c r="F27"/>
  <c r="G27" s="1"/>
  <c r="F28"/>
  <c r="G28" s="1"/>
  <c r="F29"/>
  <c r="G29" s="1"/>
  <c r="F26"/>
  <c r="G26" s="1"/>
  <c r="G271" l="1"/>
  <c r="G273"/>
  <c r="G331"/>
  <c r="G333"/>
  <c r="G311"/>
  <c r="G313"/>
  <c r="G291"/>
  <c r="G293"/>
  <c r="G251"/>
  <c r="G253"/>
  <c r="G231"/>
  <c r="G233"/>
  <c r="G211"/>
  <c r="G213"/>
  <c r="G191"/>
  <c r="G193"/>
  <c r="G171"/>
  <c r="G173"/>
  <c r="G151"/>
  <c r="G153"/>
  <c r="G131"/>
  <c r="G133"/>
  <c r="G111"/>
  <c r="G113"/>
  <c r="G91"/>
  <c r="G93"/>
  <c r="G71"/>
  <c r="G73"/>
  <c r="G51"/>
  <c r="G53"/>
  <c r="G33"/>
  <c r="G31"/>
  <c r="G275" l="1"/>
  <c r="G335"/>
  <c r="F20" s="1"/>
  <c r="G315"/>
  <c r="F12" s="1"/>
  <c r="G295"/>
  <c r="F14" s="1"/>
  <c r="G255"/>
  <c r="F10" s="1"/>
  <c r="G235"/>
  <c r="F15" s="1"/>
  <c r="G215"/>
  <c r="F11" s="1"/>
  <c r="G195"/>
  <c r="F8" s="1"/>
  <c r="G175"/>
  <c r="F18" s="1"/>
  <c r="G155"/>
  <c r="F7" s="1"/>
  <c r="G135"/>
  <c r="F13" s="1"/>
  <c r="G115"/>
  <c r="G95"/>
  <c r="F17" s="1"/>
  <c r="G75"/>
  <c r="F16" s="1"/>
  <c r="G55"/>
  <c r="G35"/>
  <c r="F9" s="1"/>
  <c r="F19" l="1"/>
  <c r="F5"/>
  <c r="F6"/>
</calcChain>
</file>

<file path=xl/sharedStrings.xml><?xml version="1.0" encoding="utf-8"?>
<sst xmlns="http://schemas.openxmlformats.org/spreadsheetml/2006/main" count="469" uniqueCount="168">
  <si>
    <t>Teilnehmende Mannschaften</t>
  </si>
  <si>
    <t>Name</t>
  </si>
  <si>
    <t>Vorname</t>
  </si>
  <si>
    <t>Klasse</t>
  </si>
  <si>
    <t>Holzzahl</t>
  </si>
  <si>
    <t>Prozente</t>
  </si>
  <si>
    <t>Gesamtergebnis</t>
  </si>
  <si>
    <t>Summe</t>
  </si>
  <si>
    <t>B1</t>
  </si>
  <si>
    <t>B2</t>
  </si>
  <si>
    <t>B4</t>
  </si>
  <si>
    <t>B3</t>
  </si>
  <si>
    <t>Geschlecht</t>
  </si>
  <si>
    <t>männlich</t>
  </si>
  <si>
    <t>weiblich</t>
  </si>
  <si>
    <t>vom drittbesten zusätzlich</t>
  </si>
  <si>
    <t>Summe neu</t>
  </si>
  <si>
    <t>Platzierung</t>
  </si>
  <si>
    <t>Lokat</t>
  </si>
  <si>
    <t>Ralf-Peter</t>
  </si>
  <si>
    <t>Meixelsberger</t>
  </si>
  <si>
    <t>Frank</t>
  </si>
  <si>
    <t>Seyffarth</t>
  </si>
  <si>
    <t>Jürg</t>
  </si>
  <si>
    <t>Ergebnis</t>
  </si>
  <si>
    <t>Dieter</t>
  </si>
  <si>
    <t>Schwarzer</t>
  </si>
  <si>
    <t>Sieglinde</t>
  </si>
  <si>
    <t>Adelheid</t>
  </si>
  <si>
    <t>Carmen</t>
  </si>
  <si>
    <t>Gabriele</t>
  </si>
  <si>
    <t>Selle</t>
  </si>
  <si>
    <t>Annett</t>
  </si>
  <si>
    <t>Behrendt</t>
  </si>
  <si>
    <t>Tilo</t>
  </si>
  <si>
    <t>Schulz</t>
  </si>
  <si>
    <t>Helmut</t>
  </si>
  <si>
    <t>Hanske</t>
  </si>
  <si>
    <t>Susann</t>
  </si>
  <si>
    <t>Rien</t>
  </si>
  <si>
    <t>Edith</t>
  </si>
  <si>
    <t>Escher</t>
  </si>
  <si>
    <t>Rainer</t>
  </si>
  <si>
    <t>Thomas</t>
  </si>
  <si>
    <t>Burkersroda</t>
  </si>
  <si>
    <t>Maik</t>
  </si>
  <si>
    <t>Bethge</t>
  </si>
  <si>
    <t>Jürgen</t>
  </si>
  <si>
    <t>Uwe</t>
  </si>
  <si>
    <t>Tyrock</t>
  </si>
  <si>
    <t>Susanne</t>
  </si>
  <si>
    <t>SV Jena - Zwätzen e.V.</t>
  </si>
  <si>
    <t>Mannschaftswertung: SV Jena - Zwätzen e.V.</t>
  </si>
  <si>
    <t>Schneider</t>
  </si>
  <si>
    <t>Steffen</t>
  </si>
  <si>
    <t>Lehmann</t>
  </si>
  <si>
    <t>Lutz</t>
  </si>
  <si>
    <t>Hanschke</t>
  </si>
  <si>
    <t>Henning</t>
  </si>
  <si>
    <t>Auswertung des 26.Internationalen Kegelturnieres</t>
  </si>
  <si>
    <t>Jana</t>
  </si>
  <si>
    <t>Volker</t>
  </si>
  <si>
    <t>Grunert</t>
  </si>
  <si>
    <t>Keiser</t>
  </si>
  <si>
    <t>Ronny</t>
  </si>
  <si>
    <t>VSC ASVÖ Wien</t>
  </si>
  <si>
    <t>KSV Eska e.V Chemnitz</t>
  </si>
  <si>
    <t>SG Chemie Wolfen e.V. / Senioren 2</t>
  </si>
  <si>
    <t>Magdeburger SV 90 e.V. 1</t>
  </si>
  <si>
    <t>SG Chemie Wolfen e.V. 1</t>
  </si>
  <si>
    <t>SG Chemie Wolfen e.V. 2</t>
  </si>
  <si>
    <t>Magdeburger SV 90 e.V. 2</t>
  </si>
  <si>
    <t>SG Chemie Wolfen e.V. / Senioren 1</t>
  </si>
  <si>
    <t>Mannschaftswertung: VSC ASVÖ Wien</t>
  </si>
  <si>
    <t>Monschein</t>
  </si>
  <si>
    <t>Willibald</t>
  </si>
  <si>
    <t>List</t>
  </si>
  <si>
    <t>Steinert</t>
  </si>
  <si>
    <t>Modler</t>
  </si>
  <si>
    <t>Eric</t>
  </si>
  <si>
    <t>Idel</t>
  </si>
  <si>
    <t>Heiko</t>
  </si>
  <si>
    <t>Mannschaftswertung: SG Chemie Wolfen e.V. / Senioren 1</t>
  </si>
  <si>
    <t>Riegel</t>
  </si>
  <si>
    <t>Klaus</t>
  </si>
  <si>
    <t>Bruschke</t>
  </si>
  <si>
    <t>Werner</t>
  </si>
  <si>
    <t>Robert</t>
  </si>
  <si>
    <t>Mannschaftswertung: SG Chemie Wolfen e.V. / Senioren 2</t>
  </si>
  <si>
    <t>Mannschaftswertung: SG Chemie Wolfen e.V. / 3</t>
  </si>
  <si>
    <t>Stiede</t>
  </si>
  <si>
    <t>Rappsilber</t>
  </si>
  <si>
    <t>Bree</t>
  </si>
  <si>
    <t>Platzierungen</t>
  </si>
  <si>
    <t>SG Chemie Wolfen e.V. 3</t>
  </si>
  <si>
    <t xml:space="preserve">20.09.2024 - 22.09.2024 in Wolfen
</t>
  </si>
  <si>
    <t>Rasch</t>
  </si>
  <si>
    <t>Joachim</t>
  </si>
  <si>
    <t>Hofmann</t>
  </si>
  <si>
    <t>Karla</t>
  </si>
  <si>
    <t>Karin</t>
  </si>
  <si>
    <t>Nosseck</t>
  </si>
  <si>
    <t>Teichler</t>
  </si>
  <si>
    <t>Schmidt</t>
  </si>
  <si>
    <t>Kemnitzer</t>
  </si>
  <si>
    <t>Sabine</t>
  </si>
  <si>
    <t>Dreher</t>
  </si>
  <si>
    <t>Holger</t>
  </si>
  <si>
    <t>Jung</t>
  </si>
  <si>
    <t>Rother</t>
  </si>
  <si>
    <t>Ring</t>
  </si>
  <si>
    <t>Dennis</t>
  </si>
  <si>
    <t>Schlamann</t>
  </si>
  <si>
    <t>Michael</t>
  </si>
  <si>
    <t xml:space="preserve">Mannschaftswertung: ESV Lok Chemnitz e.V. </t>
  </si>
  <si>
    <t>H-Joachim</t>
  </si>
  <si>
    <t>Scheepers</t>
  </si>
  <si>
    <t>Hans</t>
  </si>
  <si>
    <t>Kuf Ichtershausen e.V.</t>
  </si>
  <si>
    <t xml:space="preserve">ESV Lok Chemnitz e.V. </t>
  </si>
  <si>
    <t>FSV Forst Borgsdorf e.V.</t>
  </si>
  <si>
    <t>Hohmann</t>
  </si>
  <si>
    <t>Bartelt</t>
  </si>
  <si>
    <t>Roland</t>
  </si>
  <si>
    <t>Mannschaftswertung: Kuf Ichtershausen e.V.</t>
  </si>
  <si>
    <t>Mannschaftswertung: FSV Forst Borgsdorf e.V.</t>
  </si>
  <si>
    <t>Mannschaftswertung: SG Chemie Wolfen e.V./1</t>
  </si>
  <si>
    <t>Mannschaftswertung: Magdeburger SV 90 e.V./2</t>
  </si>
  <si>
    <t>Mannschaftswertung: Magdeburger SV 90 e.V./1</t>
  </si>
  <si>
    <t>Mannschaftswertung: SG Chemie Wolfen e.V./2</t>
  </si>
  <si>
    <t>Ruske</t>
  </si>
  <si>
    <t>Burkhard</t>
  </si>
  <si>
    <t>Fahrngruber</t>
  </si>
  <si>
    <t>Johann</t>
  </si>
  <si>
    <t>KSV Rositz e.V. 1</t>
  </si>
  <si>
    <t>KSV Rositz e.V. 2</t>
  </si>
  <si>
    <t>Mannschaftswertung: KV Hansa Stralsund e.V. / SG Einheit Arnstadt e.V.</t>
  </si>
  <si>
    <t>Mannschaftswertung: KSV ESKA Chemnitz e.V.</t>
  </si>
  <si>
    <t>Fred</t>
  </si>
  <si>
    <t>Engelhardt</t>
  </si>
  <si>
    <t>Heise</t>
  </si>
  <si>
    <t>Mülchen</t>
  </si>
  <si>
    <t>Holub</t>
  </si>
  <si>
    <t>Elfriede</t>
  </si>
  <si>
    <t xml:space="preserve"> Mannschaftswertung: Kegelsportverein Rositz e.V. 1</t>
  </si>
  <si>
    <t>Lasser</t>
  </si>
  <si>
    <t>Kevin</t>
  </si>
  <si>
    <t>Furchner</t>
  </si>
  <si>
    <t>Manuel</t>
  </si>
  <si>
    <t>Hänselmann</t>
  </si>
  <si>
    <t>Ingolf</t>
  </si>
  <si>
    <t>Marks</t>
  </si>
  <si>
    <t>Kristin</t>
  </si>
  <si>
    <t>Mannschaftswertung: Kegelsportverein Rositz e.V. 2</t>
  </si>
  <si>
    <t>Keiger</t>
  </si>
  <si>
    <t>Sebastian</t>
  </si>
  <si>
    <t>Nitzsche</t>
  </si>
  <si>
    <t>Dirk</t>
  </si>
  <si>
    <t>Enge</t>
  </si>
  <si>
    <t>Mähler</t>
  </si>
  <si>
    <t>Harry</t>
  </si>
  <si>
    <t>Lepkes</t>
  </si>
  <si>
    <t>Matthias</t>
  </si>
  <si>
    <t>Albrecht</t>
  </si>
  <si>
    <t>Lothar</t>
  </si>
  <si>
    <t>Welcher</t>
  </si>
  <si>
    <t>Sylke</t>
  </si>
  <si>
    <t>KV Hansa Stralsund e.V. / SG Einheit Arnstadt e.V.</t>
  </si>
</sst>
</file>

<file path=xl/styles.xml><?xml version="1.0" encoding="utf-8"?>
<styleSheet xmlns="http://schemas.openxmlformats.org/spreadsheetml/2006/main">
  <fonts count="10">
    <font>
      <sz val="10"/>
      <color theme="1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u/>
      <sz val="14"/>
      <color theme="1"/>
      <name val="Verdana"/>
      <family val="2"/>
    </font>
    <font>
      <b/>
      <sz val="11"/>
      <color theme="1"/>
      <name val="Verdana"/>
      <family val="2"/>
    </font>
    <font>
      <b/>
      <u val="double"/>
      <sz val="14"/>
      <color theme="1"/>
      <name val="Verdana"/>
      <family val="2"/>
    </font>
    <font>
      <u val="double"/>
      <sz val="13"/>
      <color theme="1"/>
      <name val="Verdana"/>
      <family val="2"/>
    </font>
    <font>
      <u val="double"/>
      <sz val="14"/>
      <color theme="1"/>
      <name val="Verdana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ISAG-Excel">
  <a:themeElements>
    <a:clrScheme name="WISAG-Excel">
      <a:dk1>
        <a:srgbClr val="3E3E40"/>
      </a:dk1>
      <a:lt1>
        <a:srgbClr val="FFFFFF"/>
      </a:lt1>
      <a:dk2>
        <a:srgbClr val="FFFFFF"/>
      </a:dk2>
      <a:lt2>
        <a:srgbClr val="C6C7C8"/>
      </a:lt2>
      <a:accent1>
        <a:srgbClr val="F49D12"/>
      </a:accent1>
      <a:accent2>
        <a:srgbClr val="707173"/>
      </a:accent2>
      <a:accent3>
        <a:srgbClr val="E31C18"/>
      </a:accent3>
      <a:accent4>
        <a:srgbClr val="8E5399"/>
      </a:accent4>
      <a:accent5>
        <a:srgbClr val="007CC3"/>
      </a:accent5>
      <a:accent6>
        <a:srgbClr val="6DB133"/>
      </a:accent6>
      <a:hlink>
        <a:srgbClr val="6DB133"/>
      </a:hlink>
      <a:folHlink>
        <a:srgbClr val="B1D189"/>
      </a:folHlink>
    </a:clrScheme>
    <a:fontScheme name="master_wisa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90000" tIns="90000" rIns="90000" bIns="90000" numCol="1" rtlCol="0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sz="1800" b="0" i="0" u="none" strike="noStrike" cap="none" normalizeH="0" baseline="0" dirty="0" err="1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square" lIns="0" tIns="0" rIns="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GB" altLang="de-DE" sz="18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  <a:txDef>
      <a:spPr>
        <a:noFill/>
      </a:spPr>
      <a:bodyPr wrap="squar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custClrLst>
    <a:custClr name="Dunkelgrau 100%">
      <a:srgbClr val="3E3E40"/>
    </a:custClr>
    <a:custClr name="Dunkelgrau 80%">
      <a:srgbClr val="707173"/>
    </a:custClr>
    <a:custClr name="Dunkelgrau 60%">
      <a:srgbClr val="9C9E9F"/>
    </a:custClr>
    <a:custClr name="Dunkelgrau 40%">
      <a:srgbClr val="C6C7C8"/>
    </a:custClr>
    <a:custClr name="Grün 100%">
      <a:srgbClr val="6DB133"/>
    </a:custClr>
    <a:custClr name="Grün 80%">
      <a:srgbClr val="90C15E"/>
    </a:custClr>
    <a:custClr name="Grün 60%">
      <a:srgbClr val="B1D189"/>
    </a:custClr>
    <a:custClr name="Grün 40%">
      <a:srgbClr val="CDE1B3"/>
    </a:custClr>
    <a:custClr>
      <a:srgbClr val="FFFFFF"/>
    </a:custClr>
    <a:custClr>
      <a:srgbClr val="FFFFFF"/>
    </a:custClr>
    <a:custClr name="Orange 100%">
      <a:srgbClr val="F49D12"/>
    </a:custClr>
    <a:custClr name="Orange 80%">
      <a:srgbClr val="F7B14B"/>
    </a:custClr>
    <a:custClr name="Orange 60%">
      <a:srgbClr val="FBC57B"/>
    </a:custClr>
    <a:custClr name="Orange 40%">
      <a:srgbClr val="FDD8A9"/>
    </a:custClr>
    <a:custClr name="Rot 100%">
      <a:srgbClr val="E31C18"/>
    </a:custClr>
    <a:custClr name="Rot 80%">
      <a:srgbClr val="E95D38"/>
    </a:custClr>
    <a:custClr name="Rot 60%">
      <a:srgbClr val="EF8A63"/>
    </a:custClr>
    <a:custClr name="Rot 40%">
      <a:srgbClr val="F6B495"/>
    </a:custClr>
    <a:custClr>
      <a:srgbClr val="FFFFFF"/>
    </a:custClr>
    <a:custClr>
      <a:srgbClr val="FFFFFF"/>
    </a:custClr>
    <a:custClr name="Lila 100%">
      <a:srgbClr val="8E5399"/>
    </a:custClr>
    <a:custClr name="Lila 80%">
      <a:srgbClr val="A375AD"/>
    </a:custClr>
    <a:custClr name="Lila 60%">
      <a:srgbClr val="B998C3"/>
    </a:custClr>
    <a:custClr name="Lila 40%">
      <a:srgbClr val="CFBAD8"/>
    </a:custClr>
    <a:custClr name="Blau 100%">
      <a:srgbClr val="007CC3"/>
    </a:custClr>
    <a:custClr name="Blau 80%">
      <a:srgbClr val="1793CE"/>
    </a:custClr>
    <a:custClr name="Blau 60%">
      <a:srgbClr val="6AABD9"/>
    </a:custClr>
    <a:custClr name="Blau 40%">
      <a:srgbClr val="A3C7E6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9"/>
  <sheetViews>
    <sheetView tabSelected="1" view="pageLayout" zoomScaleNormal="100" zoomScaleSheetLayoutView="141" workbookViewId="0">
      <selection activeCell="G337" sqref="G337:G339"/>
    </sheetView>
  </sheetViews>
  <sheetFormatPr baseColWidth="10" defaultColWidth="11.42578125" defaultRowHeight="12.75" customHeight="1"/>
  <cols>
    <col min="1" max="1" width="16" style="2" customWidth="1"/>
    <col min="2" max="2" width="14" style="2" customWidth="1"/>
    <col min="3" max="3" width="12.140625" style="2" customWidth="1"/>
    <col min="4" max="4" width="37.28515625" style="2" customWidth="1"/>
    <col min="5" max="5" width="19" style="2" customWidth="1"/>
    <col min="6" max="6" width="15" style="2" customWidth="1"/>
    <col min="7" max="7" width="20.42578125" style="2" customWidth="1"/>
    <col min="8" max="16384" width="11.42578125" style="1"/>
  </cols>
  <sheetData>
    <row r="1" spans="1:7" ht="24" customHeight="1">
      <c r="A1" s="19" t="s">
        <v>59</v>
      </c>
      <c r="B1" s="19"/>
      <c r="C1" s="19"/>
      <c r="D1" s="19"/>
      <c r="E1" s="19"/>
      <c r="F1" s="19"/>
      <c r="G1" s="19"/>
    </row>
    <row r="2" spans="1:7" ht="24" customHeight="1">
      <c r="A2" s="20" t="s">
        <v>95</v>
      </c>
      <c r="B2" s="21"/>
      <c r="C2" s="21"/>
      <c r="D2" s="21"/>
      <c r="E2" s="21"/>
      <c r="F2" s="21"/>
      <c r="G2" s="21"/>
    </row>
    <row r="3" spans="1:7" ht="24" customHeight="1">
      <c r="A3" s="18"/>
      <c r="B3" s="18"/>
      <c r="C3" s="18"/>
      <c r="D3" s="18"/>
      <c r="E3" s="18"/>
      <c r="F3" s="18"/>
      <c r="G3" s="18"/>
    </row>
    <row r="4" spans="1:7" ht="24" customHeight="1">
      <c r="A4" s="18"/>
      <c r="B4" s="22" t="s">
        <v>93</v>
      </c>
      <c r="C4" s="22"/>
      <c r="D4" s="22" t="s">
        <v>0</v>
      </c>
      <c r="E4" s="22"/>
      <c r="F4" s="6" t="s">
        <v>24</v>
      </c>
    </row>
    <row r="5" spans="1:7" ht="24" customHeight="1">
      <c r="A5" s="18"/>
      <c r="B5" s="17">
        <v>1</v>
      </c>
      <c r="C5" s="17"/>
      <c r="D5" s="16" t="s">
        <v>68</v>
      </c>
      <c r="E5" s="16"/>
      <c r="F5" s="9">
        <f>+$G$115</f>
        <v>2140</v>
      </c>
    </row>
    <row r="6" spans="1:7" ht="24" customHeight="1">
      <c r="A6" s="18"/>
      <c r="B6" s="17">
        <v>2</v>
      </c>
      <c r="C6" s="17"/>
      <c r="D6" s="16" t="s">
        <v>69</v>
      </c>
      <c r="E6" s="16"/>
      <c r="F6" s="9">
        <f>+$G$55</f>
        <v>2130</v>
      </c>
    </row>
    <row r="7" spans="1:7" ht="24" customHeight="1">
      <c r="A7" s="18"/>
      <c r="B7" s="17">
        <v>3</v>
      </c>
      <c r="C7" s="17"/>
      <c r="D7" s="16" t="s">
        <v>70</v>
      </c>
      <c r="E7" s="16"/>
      <c r="F7" s="9">
        <f>+$G$155</f>
        <v>2061</v>
      </c>
    </row>
    <row r="8" spans="1:7" ht="24" customHeight="1">
      <c r="A8" s="18"/>
      <c r="B8" s="17">
        <v>4</v>
      </c>
      <c r="C8" s="17"/>
      <c r="D8" s="16" t="s">
        <v>119</v>
      </c>
      <c r="E8" s="16"/>
      <c r="F8" s="9">
        <f>+$G$195</f>
        <v>2061</v>
      </c>
    </row>
    <row r="9" spans="1:7" ht="24" customHeight="1">
      <c r="A9" s="18"/>
      <c r="B9" s="17">
        <v>5</v>
      </c>
      <c r="C9" s="17"/>
      <c r="D9" s="16" t="s">
        <v>167</v>
      </c>
      <c r="E9" s="16"/>
      <c r="F9" s="9">
        <f>+$G$35</f>
        <v>2047</v>
      </c>
    </row>
    <row r="10" spans="1:7" ht="24" customHeight="1">
      <c r="A10" s="18"/>
      <c r="B10" s="17">
        <v>6</v>
      </c>
      <c r="C10" s="17"/>
      <c r="D10" s="16" t="s">
        <v>72</v>
      </c>
      <c r="E10" s="16"/>
      <c r="F10" s="9">
        <f>+$G$255</f>
        <v>1966</v>
      </c>
    </row>
    <row r="11" spans="1:7" ht="24" customHeight="1">
      <c r="A11" s="18"/>
      <c r="B11" s="17">
        <v>7</v>
      </c>
      <c r="C11" s="17"/>
      <c r="D11" s="16" t="s">
        <v>120</v>
      </c>
      <c r="E11" s="16"/>
      <c r="F11" s="9">
        <f>+$G$215</f>
        <v>1880</v>
      </c>
    </row>
    <row r="12" spans="1:7" ht="24" customHeight="1">
      <c r="A12" s="18"/>
      <c r="B12" s="17">
        <v>8</v>
      </c>
      <c r="C12" s="17"/>
      <c r="D12" s="16" t="s">
        <v>134</v>
      </c>
      <c r="E12" s="16"/>
      <c r="F12" s="9">
        <f>+$G$315</f>
        <v>1853</v>
      </c>
    </row>
    <row r="13" spans="1:7" ht="24" customHeight="1">
      <c r="A13" s="18"/>
      <c r="B13" s="17">
        <v>9</v>
      </c>
      <c r="C13" s="17"/>
      <c r="D13" s="16" t="s">
        <v>118</v>
      </c>
      <c r="E13" s="16"/>
      <c r="F13" s="9">
        <f>+$G$135</f>
        <v>1819</v>
      </c>
    </row>
    <row r="14" spans="1:7" ht="24" customHeight="1">
      <c r="A14" s="18"/>
      <c r="B14" s="17">
        <v>10</v>
      </c>
      <c r="C14" s="17"/>
      <c r="D14" s="16" t="s">
        <v>67</v>
      </c>
      <c r="E14" s="16"/>
      <c r="F14" s="9">
        <f>+$G$295</f>
        <v>1814</v>
      </c>
    </row>
    <row r="15" spans="1:7" ht="24" customHeight="1">
      <c r="A15" s="18"/>
      <c r="B15" s="17">
        <v>11</v>
      </c>
      <c r="C15" s="17"/>
      <c r="D15" s="16" t="s">
        <v>66</v>
      </c>
      <c r="E15" s="16"/>
      <c r="F15" s="9">
        <f>+$G$235</f>
        <v>1784</v>
      </c>
    </row>
    <row r="16" spans="1:7" ht="24" customHeight="1">
      <c r="A16" s="18"/>
      <c r="B16" s="17">
        <v>12</v>
      </c>
      <c r="C16" s="17"/>
      <c r="D16" s="16" t="s">
        <v>51</v>
      </c>
      <c r="E16" s="16"/>
      <c r="F16" s="9">
        <f>+$G$75</f>
        <v>1777</v>
      </c>
    </row>
    <row r="17" spans="1:7" ht="24" customHeight="1">
      <c r="A17" s="18"/>
      <c r="B17" s="17">
        <v>13</v>
      </c>
      <c r="C17" s="17"/>
      <c r="D17" s="16" t="s">
        <v>71</v>
      </c>
      <c r="E17" s="16"/>
      <c r="F17" s="9">
        <f>+$G$95</f>
        <v>1767</v>
      </c>
    </row>
    <row r="18" spans="1:7" ht="24" customHeight="1">
      <c r="A18" s="18"/>
      <c r="B18" s="17">
        <v>14</v>
      </c>
      <c r="C18" s="17"/>
      <c r="D18" s="16" t="s">
        <v>65</v>
      </c>
      <c r="E18" s="16"/>
      <c r="F18" s="9">
        <f>+$G$175</f>
        <v>1704</v>
      </c>
    </row>
    <row r="19" spans="1:7" ht="24" customHeight="1">
      <c r="A19" s="18"/>
      <c r="B19" s="17">
        <v>15</v>
      </c>
      <c r="C19" s="17"/>
      <c r="D19" s="16" t="s">
        <v>94</v>
      </c>
      <c r="E19" s="16"/>
      <c r="F19" s="9">
        <f>+$G$275</f>
        <v>1581</v>
      </c>
    </row>
    <row r="20" spans="1:7" ht="24" customHeight="1">
      <c r="A20" s="5"/>
      <c r="B20" s="17">
        <v>16</v>
      </c>
      <c r="C20" s="17"/>
      <c r="D20" s="16" t="s">
        <v>135</v>
      </c>
      <c r="E20" s="16"/>
      <c r="F20" s="9">
        <f>+$G$335</f>
        <v>1561</v>
      </c>
      <c r="G20" s="5"/>
    </row>
    <row r="21" spans="1:7" ht="24" customHeight="1">
      <c r="A21" s="5"/>
      <c r="B21" s="5"/>
      <c r="C21" s="5"/>
      <c r="D21" s="5"/>
      <c r="E21" s="5"/>
      <c r="F21" s="5"/>
      <c r="G21" s="5"/>
    </row>
    <row r="22" spans="1:7" ht="24" customHeight="1">
      <c r="A22" s="14" t="s">
        <v>136</v>
      </c>
      <c r="B22" s="14"/>
      <c r="C22" s="14"/>
      <c r="D22" s="14"/>
      <c r="E22" s="14"/>
      <c r="F22" s="14"/>
      <c r="G22" s="7"/>
    </row>
    <row r="23" spans="1:7" ht="24" customHeight="1">
      <c r="A23" s="5"/>
      <c r="B23" s="5"/>
      <c r="C23" s="5"/>
      <c r="D23" s="5"/>
      <c r="E23" s="5"/>
      <c r="F23" s="5"/>
      <c r="G23" s="5"/>
    </row>
    <row r="24" spans="1:7" ht="24" customHeight="1">
      <c r="A24" s="3" t="s">
        <v>1</v>
      </c>
      <c r="B24" s="3" t="s">
        <v>2</v>
      </c>
      <c r="C24" s="3" t="s">
        <v>12</v>
      </c>
      <c r="D24" s="3" t="s">
        <v>3</v>
      </c>
      <c r="E24" s="3" t="s">
        <v>4</v>
      </c>
      <c r="F24" s="3" t="s">
        <v>5</v>
      </c>
      <c r="G24" s="3" t="s">
        <v>6</v>
      </c>
    </row>
    <row r="25" spans="1:7" ht="24" customHeight="1">
      <c r="A25" s="4"/>
      <c r="B25" s="4"/>
      <c r="C25" s="4"/>
      <c r="D25" s="4"/>
      <c r="E25" s="4"/>
      <c r="F25" s="4"/>
      <c r="G25" s="4"/>
    </row>
    <row r="26" spans="1:7" ht="24" customHeight="1">
      <c r="A26" s="4" t="s">
        <v>58</v>
      </c>
      <c r="B26" s="4" t="s">
        <v>50</v>
      </c>
      <c r="C26" s="4" t="s">
        <v>14</v>
      </c>
      <c r="D26" s="4" t="s">
        <v>9</v>
      </c>
      <c r="E26" s="4">
        <v>498</v>
      </c>
      <c r="F26" s="4" t="str">
        <f t="shared" ref="F26" si="0">IF(AND(C26="männlich",D26="B1"),"25",IF(AND(C26="männlich",D26="B2"),"10",IF(AND(C26="männlich",D26="B3"),"0",IF(AND(C26="männlich",D26="B4"),"-10",IF(AND(C26="weiblich",D26="B1"),"30",IF(AND(C26="weiblich",D26="B2"),"15",IF(AND(C26="weiblich",D26="B3"),"5",IF(AND(C26="weiblich",D26="B4"),"-5",""))))))))</f>
        <v>15</v>
      </c>
      <c r="G26" s="8">
        <f>E26+(E26*F26/100)</f>
        <v>573</v>
      </c>
    </row>
    <row r="27" spans="1:7" ht="24" customHeight="1">
      <c r="A27" s="4" t="s">
        <v>96</v>
      </c>
      <c r="B27" s="4" t="s">
        <v>97</v>
      </c>
      <c r="C27" s="4" t="s">
        <v>13</v>
      </c>
      <c r="D27" s="4" t="s">
        <v>11</v>
      </c>
      <c r="E27" s="4">
        <v>591</v>
      </c>
      <c r="F27" s="4" t="str">
        <f t="shared" ref="F27:F29" si="1">IF(AND(C27="männlich",D27="B1"),"25",IF(AND(C27="männlich",D27="B2"),"10",IF(AND(C27="männlich",D27="B3"),"0",IF(AND(C27="männlich",D27="B4"),"-10",IF(AND(C27="weiblich",D27="B1"),"30",IF(AND(C27="weiblich",D27="B2"),"15",IF(AND(C27="weiblich",D27="B3"),"5",IF(AND(C27="weiblich",D27="B4"),"-5",""))))))))</f>
        <v>0</v>
      </c>
      <c r="G27" s="8">
        <f t="shared" ref="G27:G29" si="2">E27+(E27*F27/100)</f>
        <v>591</v>
      </c>
    </row>
    <row r="28" spans="1:7" ht="24" customHeight="1">
      <c r="A28" s="4" t="s">
        <v>165</v>
      </c>
      <c r="B28" s="4" t="s">
        <v>166</v>
      </c>
      <c r="C28" s="4" t="s">
        <v>14</v>
      </c>
      <c r="D28" s="4" t="s">
        <v>10</v>
      </c>
      <c r="E28" s="4">
        <v>514</v>
      </c>
      <c r="F28" s="4" t="str">
        <f t="shared" si="1"/>
        <v>-5</v>
      </c>
      <c r="G28" s="8">
        <f t="shared" si="2"/>
        <v>488</v>
      </c>
    </row>
    <row r="29" spans="1:7" ht="24" customHeight="1">
      <c r="A29" s="4" t="s">
        <v>58</v>
      </c>
      <c r="B29" s="4" t="s">
        <v>48</v>
      </c>
      <c r="C29" s="4" t="s">
        <v>13</v>
      </c>
      <c r="D29" s="4" t="s">
        <v>10</v>
      </c>
      <c r="E29" s="4">
        <v>549</v>
      </c>
      <c r="F29" s="4" t="str">
        <f t="shared" si="1"/>
        <v>-10</v>
      </c>
      <c r="G29" s="8">
        <f t="shared" si="2"/>
        <v>494</v>
      </c>
    </row>
    <row r="30" spans="1:7" ht="24" customHeight="1">
      <c r="A30" s="4"/>
      <c r="B30" s="4"/>
      <c r="C30" s="4"/>
      <c r="D30" s="4"/>
      <c r="E30" s="4"/>
      <c r="F30" s="4"/>
      <c r="G30" s="8"/>
    </row>
    <row r="31" spans="1:7" ht="24" customHeight="1">
      <c r="A31" s="3" t="s">
        <v>7</v>
      </c>
      <c r="B31" s="4"/>
      <c r="C31" s="4"/>
      <c r="D31" s="4"/>
      <c r="E31" s="4"/>
      <c r="F31" s="4"/>
      <c r="G31" s="9">
        <f>G26+G27+G28+G29</f>
        <v>2146</v>
      </c>
    </row>
    <row r="32" spans="1:7" ht="24" customHeight="1">
      <c r="A32" s="4"/>
      <c r="B32" s="4"/>
      <c r="C32" s="4"/>
      <c r="D32" s="4"/>
      <c r="E32" s="4"/>
      <c r="F32" s="4"/>
      <c r="G32" s="4"/>
    </row>
    <row r="33" spans="1:7" ht="24" customHeight="1">
      <c r="A33" s="4"/>
      <c r="B33" s="4"/>
      <c r="C33" s="16" t="s">
        <v>15</v>
      </c>
      <c r="D33" s="16"/>
      <c r="E33" s="4"/>
      <c r="F33" s="4">
        <f>IF(IF(COUNTIFS(D26:D29,"B1")&gt;0,"JA")="JA",0,20)</f>
        <v>20</v>
      </c>
      <c r="G33" s="8">
        <f>(SMALL(G26:G29,2)*F33/100)</f>
        <v>99</v>
      </c>
    </row>
    <row r="34" spans="1:7" ht="24" customHeight="1">
      <c r="A34" s="4"/>
      <c r="B34" s="4"/>
      <c r="C34" s="4"/>
      <c r="D34" s="4"/>
      <c r="E34" s="4"/>
      <c r="F34" s="4" t="str">
        <f>IF(F33=20,"Kein B1 in Mannschaft","")</f>
        <v>Kein B1 in Mannschaft</v>
      </c>
      <c r="G34" s="4"/>
    </row>
    <row r="35" spans="1:7" ht="24" customHeight="1">
      <c r="A35" s="3" t="s">
        <v>16</v>
      </c>
      <c r="B35" s="4"/>
      <c r="C35" s="4"/>
      <c r="D35" s="4"/>
      <c r="E35" s="4"/>
      <c r="F35" s="4"/>
      <c r="G35" s="9">
        <f>G31-G33</f>
        <v>2047</v>
      </c>
    </row>
    <row r="36" spans="1:7" ht="24" customHeight="1">
      <c r="A36" s="4"/>
      <c r="B36" s="4"/>
      <c r="C36" s="4"/>
      <c r="D36" s="4"/>
      <c r="E36" s="4"/>
      <c r="F36" s="4"/>
      <c r="G36" s="4"/>
    </row>
    <row r="37" spans="1:7" ht="24" customHeight="1">
      <c r="A37" s="4"/>
      <c r="B37" s="4"/>
      <c r="C37" s="4"/>
      <c r="D37" s="4"/>
      <c r="E37" s="4"/>
      <c r="F37" s="13" t="s">
        <v>17</v>
      </c>
      <c r="G37" s="13">
        <v>5</v>
      </c>
    </row>
    <row r="38" spans="1:7" ht="24" customHeight="1">
      <c r="A38" s="4"/>
      <c r="B38" s="4"/>
      <c r="C38" s="4"/>
      <c r="D38" s="4"/>
      <c r="E38" s="4"/>
      <c r="F38" s="3"/>
      <c r="G38" s="3"/>
    </row>
    <row r="39" spans="1:7" ht="24" customHeight="1">
      <c r="A39" s="4"/>
      <c r="B39" s="4"/>
      <c r="C39" s="4"/>
      <c r="D39" s="4"/>
      <c r="E39" s="4"/>
      <c r="F39" s="3"/>
      <c r="G39" s="3"/>
    </row>
    <row r="40" spans="1:7" ht="24" customHeight="1">
      <c r="A40" s="4"/>
      <c r="B40" s="4"/>
      <c r="C40" s="4"/>
      <c r="D40" s="4"/>
      <c r="E40" s="4"/>
      <c r="F40" s="3"/>
      <c r="G40" s="3"/>
    </row>
    <row r="41" spans="1:7" ht="24" customHeight="1">
      <c r="A41" s="4"/>
      <c r="B41" s="4"/>
      <c r="C41" s="4"/>
      <c r="D41" s="4"/>
      <c r="E41" s="4"/>
      <c r="F41" s="3"/>
      <c r="G41" s="3"/>
    </row>
    <row r="42" spans="1:7" ht="24" customHeight="1">
      <c r="A42" s="15" t="s">
        <v>126</v>
      </c>
      <c r="B42" s="15"/>
      <c r="C42" s="15"/>
      <c r="D42" s="15"/>
      <c r="E42" s="7"/>
      <c r="F42" s="7"/>
      <c r="G42" s="7"/>
    </row>
    <row r="43" spans="1:7" ht="24" customHeight="1">
      <c r="A43" s="5"/>
      <c r="B43" s="5"/>
      <c r="C43" s="5"/>
      <c r="D43" s="5"/>
      <c r="E43" s="5"/>
      <c r="F43" s="5"/>
      <c r="G43" s="5"/>
    </row>
    <row r="44" spans="1:7" ht="24" customHeight="1">
      <c r="A44" s="3" t="s">
        <v>1</v>
      </c>
      <c r="B44" s="3" t="s">
        <v>2</v>
      </c>
      <c r="C44" s="3" t="s">
        <v>12</v>
      </c>
      <c r="D44" s="3" t="s">
        <v>3</v>
      </c>
      <c r="E44" s="3" t="s">
        <v>4</v>
      </c>
      <c r="F44" s="3" t="s">
        <v>5</v>
      </c>
      <c r="G44" s="3" t="s">
        <v>6</v>
      </c>
    </row>
    <row r="45" spans="1:7" ht="24" customHeight="1">
      <c r="A45" s="4"/>
      <c r="B45" s="4"/>
      <c r="C45" s="4"/>
      <c r="D45" s="4"/>
      <c r="E45" s="4"/>
      <c r="F45" s="4"/>
      <c r="G45" s="4"/>
    </row>
    <row r="46" spans="1:7" ht="24" customHeight="1">
      <c r="A46" s="4" t="s">
        <v>18</v>
      </c>
      <c r="B46" s="4" t="s">
        <v>19</v>
      </c>
      <c r="C46" s="4" t="s">
        <v>13</v>
      </c>
      <c r="D46" s="4" t="s">
        <v>9</v>
      </c>
      <c r="E46" s="4">
        <v>534</v>
      </c>
      <c r="F46" s="4" t="str">
        <f t="shared" ref="F46:F49" si="3">IF(AND(C46="männlich",D46="B1"),"25",IF(AND(C46="männlich",D46="B2"),"10",IF(AND(C46="männlich",D46="B3"),"0",IF(AND(C46="männlich",D46="B4"),"-10",IF(AND(C46="weiblich",D46="B1"),"30",IF(AND(C46="weiblich",D46="B2"),"15",IF(AND(C46="weiblich",D46="B3"),"5",IF(AND(C46="weiblich",D46="B4"),"-5",""))))))))</f>
        <v>10</v>
      </c>
      <c r="G46" s="8">
        <f>E46+(E46*F46/100)</f>
        <v>587</v>
      </c>
    </row>
    <row r="47" spans="1:7" ht="24" customHeight="1">
      <c r="A47" s="4" t="s">
        <v>20</v>
      </c>
      <c r="B47" s="4" t="s">
        <v>21</v>
      </c>
      <c r="C47" s="4" t="s">
        <v>13</v>
      </c>
      <c r="D47" s="4" t="s">
        <v>8</v>
      </c>
      <c r="E47" s="4">
        <v>377</v>
      </c>
      <c r="F47" s="4" t="str">
        <f t="shared" si="3"/>
        <v>25</v>
      </c>
      <c r="G47" s="8">
        <f t="shared" ref="G47:G49" si="4">E47+(E47*F47/100)</f>
        <v>471</v>
      </c>
    </row>
    <row r="48" spans="1:7" ht="24" customHeight="1">
      <c r="A48" s="4" t="s">
        <v>39</v>
      </c>
      <c r="B48" s="4" t="s">
        <v>40</v>
      </c>
      <c r="C48" s="4" t="s">
        <v>14</v>
      </c>
      <c r="D48" s="4" t="s">
        <v>11</v>
      </c>
      <c r="E48" s="4">
        <v>554</v>
      </c>
      <c r="F48" s="4" t="str">
        <f t="shared" si="3"/>
        <v>5</v>
      </c>
      <c r="G48" s="8">
        <f t="shared" si="4"/>
        <v>582</v>
      </c>
    </row>
    <row r="49" spans="1:7" ht="24" customHeight="1">
      <c r="A49" s="4" t="s">
        <v>22</v>
      </c>
      <c r="B49" s="4" t="s">
        <v>23</v>
      </c>
      <c r="C49" s="4" t="s">
        <v>13</v>
      </c>
      <c r="D49" s="4" t="s">
        <v>9</v>
      </c>
      <c r="E49" s="4">
        <v>445</v>
      </c>
      <c r="F49" s="4" t="str">
        <f t="shared" si="3"/>
        <v>10</v>
      </c>
      <c r="G49" s="8">
        <f t="shared" si="4"/>
        <v>490</v>
      </c>
    </row>
    <row r="50" spans="1:7" ht="24" customHeight="1">
      <c r="A50" s="4"/>
      <c r="B50" s="4"/>
      <c r="C50" s="4"/>
      <c r="D50" s="4"/>
      <c r="E50" s="4"/>
      <c r="F50" s="4"/>
      <c r="G50" s="8"/>
    </row>
    <row r="51" spans="1:7" ht="24" customHeight="1">
      <c r="A51" s="3" t="s">
        <v>7</v>
      </c>
      <c r="B51" s="4"/>
      <c r="C51" s="4"/>
      <c r="D51" s="4"/>
      <c r="E51" s="4"/>
      <c r="F51" s="4"/>
      <c r="G51" s="9">
        <f>G46+G47+G48+G49</f>
        <v>2130</v>
      </c>
    </row>
    <row r="52" spans="1:7" ht="24" customHeight="1">
      <c r="A52" s="4"/>
      <c r="B52" s="4"/>
      <c r="C52" s="4"/>
      <c r="D52" s="4"/>
      <c r="E52" s="4"/>
      <c r="F52" s="4"/>
      <c r="G52" s="4"/>
    </row>
    <row r="53" spans="1:7" ht="24" customHeight="1">
      <c r="A53" s="4"/>
      <c r="B53" s="4"/>
      <c r="C53" s="16" t="s">
        <v>15</v>
      </c>
      <c r="D53" s="16"/>
      <c r="E53" s="4"/>
      <c r="F53" s="4">
        <f>IF(IF(COUNTIFS(D46:D49,"B1")&gt;0,"JA")="JA",0,20)</f>
        <v>0</v>
      </c>
      <c r="G53" s="8">
        <f>(SMALL(G46:G49,2)*F53/100)</f>
        <v>0</v>
      </c>
    </row>
    <row r="54" spans="1:7" ht="24" customHeight="1">
      <c r="A54" s="4"/>
      <c r="B54" s="4"/>
      <c r="C54" s="4"/>
      <c r="D54" s="4"/>
      <c r="E54" s="4"/>
      <c r="F54" s="4" t="str">
        <f>IF(F53=20,"Kein B1 in Mannschaft","")</f>
        <v/>
      </c>
      <c r="G54" s="4"/>
    </row>
    <row r="55" spans="1:7" ht="24" customHeight="1">
      <c r="A55" s="3" t="s">
        <v>16</v>
      </c>
      <c r="B55" s="4"/>
      <c r="C55" s="4"/>
      <c r="D55" s="4"/>
      <c r="E55" s="4"/>
      <c r="F55" s="4"/>
      <c r="G55" s="9">
        <f>G51-G53</f>
        <v>2130</v>
      </c>
    </row>
    <row r="56" spans="1:7" ht="24" customHeight="1">
      <c r="A56" s="4"/>
      <c r="B56" s="4"/>
      <c r="C56" s="4"/>
      <c r="D56" s="4"/>
      <c r="E56" s="4"/>
      <c r="F56" s="4"/>
      <c r="G56" s="4"/>
    </row>
    <row r="57" spans="1:7" ht="24" customHeight="1">
      <c r="A57" s="4"/>
      <c r="B57" s="4"/>
      <c r="C57" s="4"/>
      <c r="D57" s="4"/>
      <c r="E57" s="4"/>
      <c r="F57" s="13" t="s">
        <v>17</v>
      </c>
      <c r="G57" s="13">
        <v>2</v>
      </c>
    </row>
    <row r="58" spans="1:7" ht="24" customHeight="1">
      <c r="A58" s="4"/>
      <c r="B58" s="4"/>
      <c r="C58" s="4"/>
      <c r="D58" s="4"/>
      <c r="E58" s="4"/>
      <c r="F58" s="4"/>
      <c r="G58" s="4"/>
    </row>
    <row r="59" spans="1:7" ht="24" customHeight="1">
      <c r="A59" s="5"/>
      <c r="B59" s="5"/>
      <c r="C59" s="5"/>
      <c r="D59" s="5"/>
      <c r="E59" s="5"/>
      <c r="F59" s="5"/>
      <c r="G59" s="5"/>
    </row>
    <row r="60" spans="1:7" ht="24" customHeight="1">
      <c r="A60" s="5"/>
      <c r="B60" s="5"/>
      <c r="C60" s="5"/>
      <c r="D60" s="5"/>
      <c r="E60" s="5"/>
      <c r="F60" s="5"/>
      <c r="G60" s="5"/>
    </row>
    <row r="61" spans="1:7" ht="24" customHeight="1">
      <c r="A61" s="5"/>
      <c r="B61" s="5"/>
      <c r="C61" s="5"/>
      <c r="D61" s="5"/>
      <c r="E61" s="5"/>
      <c r="F61" s="5"/>
      <c r="G61" s="5"/>
    </row>
    <row r="62" spans="1:7" ht="24" customHeight="1">
      <c r="A62" s="15" t="s">
        <v>52</v>
      </c>
      <c r="B62" s="15"/>
      <c r="C62" s="15"/>
      <c r="D62" s="15"/>
      <c r="E62" s="7"/>
      <c r="F62" s="7"/>
      <c r="G62" s="7"/>
    </row>
    <row r="63" spans="1:7" ht="24" customHeight="1">
      <c r="A63" s="5"/>
      <c r="B63" s="5"/>
      <c r="C63" s="5"/>
      <c r="D63" s="5"/>
      <c r="E63" s="5"/>
      <c r="F63" s="5"/>
      <c r="G63" s="5"/>
    </row>
    <row r="64" spans="1:7" ht="24" customHeight="1">
      <c r="A64" s="3" t="s">
        <v>1</v>
      </c>
      <c r="B64" s="3" t="s">
        <v>2</v>
      </c>
      <c r="C64" s="3" t="s">
        <v>12</v>
      </c>
      <c r="D64" s="3" t="s">
        <v>3</v>
      </c>
      <c r="E64" s="3" t="s">
        <v>4</v>
      </c>
      <c r="F64" s="3" t="s">
        <v>5</v>
      </c>
      <c r="G64" s="3" t="s">
        <v>6</v>
      </c>
    </row>
    <row r="65" spans="1:7" ht="24" customHeight="1">
      <c r="A65" s="4"/>
      <c r="B65" s="4"/>
      <c r="C65" s="4"/>
      <c r="D65" s="4"/>
      <c r="E65" s="4"/>
      <c r="F65" s="4"/>
      <c r="G65" s="4"/>
    </row>
    <row r="66" spans="1:7" ht="24" customHeight="1">
      <c r="A66" s="4" t="s">
        <v>110</v>
      </c>
      <c r="B66" s="4" t="s">
        <v>111</v>
      </c>
      <c r="C66" s="4" t="s">
        <v>13</v>
      </c>
      <c r="D66" s="4" t="s">
        <v>8</v>
      </c>
      <c r="E66" s="4">
        <v>294</v>
      </c>
      <c r="F66" s="4" t="str">
        <f t="shared" ref="F66:F69" si="5">IF(AND(C66="männlich",D66="B1"),"25",IF(AND(C66="männlich",D66="B2"),"10",IF(AND(C66="männlich",D66="B3"),"0",IF(AND(C66="männlich",D66="B4"),"-10",IF(AND(C66="weiblich",D66="B1"),"30",IF(AND(C66="weiblich",D66="B2"),"15",IF(AND(C66="weiblich",D66="B3"),"5",IF(AND(C66="weiblich",D66="B4"),"-5",""))))))))</f>
        <v>25</v>
      </c>
      <c r="G66" s="8">
        <f>E66+(E66*F66/100)</f>
        <v>368</v>
      </c>
    </row>
    <row r="67" spans="1:7" ht="24" customHeight="1">
      <c r="A67" s="4" t="s">
        <v>101</v>
      </c>
      <c r="B67" s="4" t="s">
        <v>100</v>
      </c>
      <c r="C67" s="4" t="s">
        <v>14</v>
      </c>
      <c r="D67" s="4" t="s">
        <v>9</v>
      </c>
      <c r="E67" s="4">
        <v>474</v>
      </c>
      <c r="F67" s="4" t="str">
        <f t="shared" si="5"/>
        <v>15</v>
      </c>
      <c r="G67" s="8">
        <f t="shared" ref="G67:G69" si="6">E67+(E67*F67/100)</f>
        <v>545</v>
      </c>
    </row>
    <row r="68" spans="1:7" ht="24" customHeight="1">
      <c r="A68" s="4" t="s">
        <v>26</v>
      </c>
      <c r="B68" s="4" t="s">
        <v>27</v>
      </c>
      <c r="C68" s="4" t="s">
        <v>14</v>
      </c>
      <c r="D68" s="4" t="s">
        <v>10</v>
      </c>
      <c r="E68" s="4">
        <v>471</v>
      </c>
      <c r="F68" s="4" t="str">
        <f t="shared" si="5"/>
        <v>-5</v>
      </c>
      <c r="G68" s="8">
        <f t="shared" si="6"/>
        <v>447</v>
      </c>
    </row>
    <row r="69" spans="1:7" ht="24" customHeight="1">
      <c r="A69" s="4" t="s">
        <v>57</v>
      </c>
      <c r="B69" s="4" t="s">
        <v>43</v>
      </c>
      <c r="C69" s="4" t="s">
        <v>13</v>
      </c>
      <c r="D69" s="4" t="s">
        <v>11</v>
      </c>
      <c r="E69" s="4">
        <v>417</v>
      </c>
      <c r="F69" s="4" t="str">
        <f t="shared" si="5"/>
        <v>0</v>
      </c>
      <c r="G69" s="8">
        <f t="shared" si="6"/>
        <v>417</v>
      </c>
    </row>
    <row r="70" spans="1:7" ht="24" customHeight="1">
      <c r="A70" s="4"/>
      <c r="B70" s="4"/>
      <c r="C70" s="4"/>
      <c r="D70" s="4"/>
      <c r="E70" s="4"/>
      <c r="F70" s="4"/>
      <c r="G70" s="8"/>
    </row>
    <row r="71" spans="1:7" ht="24" customHeight="1">
      <c r="A71" s="3" t="s">
        <v>7</v>
      </c>
      <c r="B71" s="4"/>
      <c r="C71" s="4"/>
      <c r="D71" s="4"/>
      <c r="E71" s="4"/>
      <c r="F71" s="4"/>
      <c r="G71" s="9">
        <f>G66+G67+G68+G69</f>
        <v>1777</v>
      </c>
    </row>
    <row r="72" spans="1:7" ht="24" customHeight="1">
      <c r="A72" s="4"/>
      <c r="B72" s="4"/>
      <c r="C72" s="4"/>
      <c r="D72" s="4"/>
      <c r="E72" s="4"/>
      <c r="F72" s="4"/>
      <c r="G72" s="4"/>
    </row>
    <row r="73" spans="1:7" ht="24" customHeight="1">
      <c r="A73" s="4"/>
      <c r="B73" s="4"/>
      <c r="C73" s="16" t="s">
        <v>15</v>
      </c>
      <c r="D73" s="16"/>
      <c r="E73" s="4"/>
      <c r="F73" s="4">
        <f>IF(IF(COUNTIFS(D66:D69,"B1")&gt;0,"JA")="JA",0,20)</f>
        <v>0</v>
      </c>
      <c r="G73" s="8">
        <f>(SMALL(G66:G69,2)*F73/100)</f>
        <v>0</v>
      </c>
    </row>
    <row r="74" spans="1:7" ht="24" customHeight="1">
      <c r="A74" s="4"/>
      <c r="B74" s="4"/>
      <c r="C74" s="4"/>
      <c r="D74" s="4"/>
      <c r="E74" s="4"/>
      <c r="F74" s="4" t="str">
        <f>IF(F73=20,"Kein B1 in Mannschaft","")</f>
        <v/>
      </c>
      <c r="G74" s="4"/>
    </row>
    <row r="75" spans="1:7" ht="24" customHeight="1">
      <c r="A75" s="3" t="s">
        <v>16</v>
      </c>
      <c r="B75" s="4"/>
      <c r="C75" s="4"/>
      <c r="D75" s="4"/>
      <c r="E75" s="4"/>
      <c r="F75" s="4"/>
      <c r="G75" s="9">
        <f>G71-G73</f>
        <v>1777</v>
      </c>
    </row>
    <row r="76" spans="1:7" ht="24" customHeight="1">
      <c r="A76" s="4"/>
      <c r="B76" s="4"/>
      <c r="C76" s="4"/>
      <c r="D76" s="4"/>
      <c r="E76" s="4"/>
      <c r="F76" s="4"/>
      <c r="G76" s="4"/>
    </row>
    <row r="77" spans="1:7" ht="24" customHeight="1">
      <c r="A77" s="4"/>
      <c r="B77" s="4"/>
      <c r="C77" s="4"/>
      <c r="D77" s="4"/>
      <c r="E77" s="4"/>
      <c r="F77" s="13" t="s">
        <v>17</v>
      </c>
      <c r="G77" s="13">
        <v>12</v>
      </c>
    </row>
    <row r="78" spans="1:7" ht="24" customHeight="1">
      <c r="A78" s="4"/>
      <c r="B78" s="4"/>
      <c r="C78" s="4"/>
      <c r="D78" s="4"/>
      <c r="E78" s="4"/>
      <c r="F78" s="4"/>
      <c r="G78" s="4"/>
    </row>
    <row r="79" spans="1:7" ht="24" customHeight="1">
      <c r="A79" s="4"/>
      <c r="B79" s="4"/>
      <c r="C79" s="4"/>
      <c r="D79" s="4"/>
      <c r="E79" s="4"/>
      <c r="F79" s="4"/>
      <c r="G79" s="4"/>
    </row>
    <row r="80" spans="1:7" ht="24" customHeight="1">
      <c r="A80" s="4"/>
      <c r="B80" s="4"/>
      <c r="C80" s="4"/>
      <c r="D80" s="4"/>
      <c r="E80" s="4"/>
      <c r="F80" s="4"/>
      <c r="G80" s="4"/>
    </row>
    <row r="81" spans="1:7" ht="24" customHeight="1">
      <c r="A81" s="4"/>
      <c r="B81" s="4"/>
      <c r="C81" s="4"/>
      <c r="D81" s="4"/>
      <c r="E81" s="4"/>
      <c r="F81" s="4"/>
      <c r="G81" s="4"/>
    </row>
    <row r="82" spans="1:7" ht="24" customHeight="1">
      <c r="A82" s="14" t="s">
        <v>127</v>
      </c>
      <c r="B82" s="14"/>
      <c r="C82" s="14"/>
      <c r="D82" s="14"/>
      <c r="E82" s="14"/>
      <c r="F82" s="7"/>
      <c r="G82" s="7"/>
    </row>
    <row r="83" spans="1:7" ht="24" customHeight="1">
      <c r="A83" s="5"/>
      <c r="B83" s="5"/>
      <c r="C83" s="5"/>
      <c r="D83" s="5"/>
      <c r="E83" s="5"/>
      <c r="F83" s="5"/>
      <c r="G83" s="5"/>
    </row>
    <row r="84" spans="1:7" ht="24" customHeight="1">
      <c r="A84" s="3" t="s">
        <v>1</v>
      </c>
      <c r="B84" s="3" t="s">
        <v>2</v>
      </c>
      <c r="C84" s="3" t="s">
        <v>12</v>
      </c>
      <c r="D84" s="3" t="s">
        <v>3</v>
      </c>
      <c r="E84" s="3" t="s">
        <v>4</v>
      </c>
      <c r="F84" s="3" t="s">
        <v>5</v>
      </c>
      <c r="G84" s="3" t="s">
        <v>6</v>
      </c>
    </row>
    <row r="85" spans="1:7" ht="24" customHeight="1">
      <c r="A85" s="3"/>
      <c r="B85" s="3"/>
      <c r="C85" s="3"/>
      <c r="D85" s="3"/>
      <c r="E85" s="3"/>
      <c r="F85" s="3"/>
      <c r="G85" s="3"/>
    </row>
    <row r="86" spans="1:7" ht="24" customHeight="1">
      <c r="A86" s="4" t="s">
        <v>163</v>
      </c>
      <c r="B86" s="4" t="s">
        <v>164</v>
      </c>
      <c r="C86" s="4" t="s">
        <v>13</v>
      </c>
      <c r="D86" s="4" t="s">
        <v>10</v>
      </c>
      <c r="E86" s="4">
        <v>509</v>
      </c>
      <c r="F86" s="4" t="str">
        <f t="shared" ref="F86:F89" si="7">IF(AND(C86="männlich",D86="B1"),"25",IF(AND(C86="männlich",D86="B2"),"10",IF(AND(C86="männlich",D86="B3"),"0",IF(AND(C86="männlich",D86="B4"),"-10",IF(AND(C86="weiblich",D86="B1"),"30",IF(AND(C86="weiblich",D86="B2"),"15",IF(AND(C86="weiblich",D86="B3"),"5",IF(AND(C86="weiblich",D86="B4"),"-5",""))))))))</f>
        <v>-10</v>
      </c>
      <c r="G86" s="8">
        <f>E86+(E86*F86/100)</f>
        <v>458</v>
      </c>
    </row>
    <row r="87" spans="1:7" ht="24" customHeight="1">
      <c r="A87" s="4" t="s">
        <v>130</v>
      </c>
      <c r="B87" s="4" t="s">
        <v>131</v>
      </c>
      <c r="C87" s="4" t="s">
        <v>13</v>
      </c>
      <c r="D87" s="4" t="s">
        <v>8</v>
      </c>
      <c r="E87" s="4">
        <v>365</v>
      </c>
      <c r="F87" s="4" t="str">
        <f t="shared" si="7"/>
        <v>25</v>
      </c>
      <c r="G87" s="8">
        <f t="shared" ref="G87:G89" si="8">E87+(E87*F87/100)</f>
        <v>456</v>
      </c>
    </row>
    <row r="88" spans="1:7" ht="24" customHeight="1">
      <c r="A88" s="4" t="s">
        <v>92</v>
      </c>
      <c r="B88" s="4" t="s">
        <v>25</v>
      </c>
      <c r="C88" s="4" t="s">
        <v>13</v>
      </c>
      <c r="D88" s="4" t="s">
        <v>10</v>
      </c>
      <c r="E88" s="4">
        <v>493</v>
      </c>
      <c r="F88" s="4" t="str">
        <f t="shared" si="7"/>
        <v>-10</v>
      </c>
      <c r="G88" s="8">
        <f t="shared" si="8"/>
        <v>444</v>
      </c>
    </row>
    <row r="89" spans="1:7" ht="24" customHeight="1">
      <c r="A89" s="4" t="s">
        <v>102</v>
      </c>
      <c r="B89" s="4" t="s">
        <v>100</v>
      </c>
      <c r="C89" s="4" t="s">
        <v>14</v>
      </c>
      <c r="D89" s="4" t="s">
        <v>10</v>
      </c>
      <c r="E89" s="4">
        <v>430</v>
      </c>
      <c r="F89" s="4" t="str">
        <f t="shared" si="7"/>
        <v>-5</v>
      </c>
      <c r="G89" s="8">
        <f t="shared" si="8"/>
        <v>409</v>
      </c>
    </row>
    <row r="90" spans="1:7" ht="24" customHeight="1">
      <c r="A90" s="4"/>
      <c r="B90" s="4"/>
      <c r="C90" s="4"/>
      <c r="D90" s="4"/>
      <c r="E90" s="4"/>
      <c r="F90" s="4"/>
      <c r="G90" s="8"/>
    </row>
    <row r="91" spans="1:7" ht="24" customHeight="1">
      <c r="A91" s="3" t="s">
        <v>7</v>
      </c>
      <c r="B91" s="4"/>
      <c r="C91" s="4"/>
      <c r="D91" s="4"/>
      <c r="E91" s="4"/>
      <c r="F91" s="4"/>
      <c r="G91" s="9">
        <f>G86+G87+G88+G89</f>
        <v>1767</v>
      </c>
    </row>
    <row r="92" spans="1:7" ht="24" customHeight="1">
      <c r="A92" s="4"/>
      <c r="B92" s="4"/>
      <c r="C92" s="4"/>
      <c r="D92" s="4"/>
      <c r="E92" s="4"/>
      <c r="F92" s="4"/>
      <c r="G92" s="4"/>
    </row>
    <row r="93" spans="1:7" ht="24" customHeight="1">
      <c r="A93" s="4"/>
      <c r="B93" s="4"/>
      <c r="C93" s="16" t="s">
        <v>15</v>
      </c>
      <c r="D93" s="16"/>
      <c r="E93" s="4"/>
      <c r="F93" s="4">
        <f>IF(IF(COUNTIFS(D86:D89,"B1")&gt;0,"JA")="JA",0,20)</f>
        <v>0</v>
      </c>
      <c r="G93" s="8">
        <f>(SMALL(G86:G89,2)*F93/100)</f>
        <v>0</v>
      </c>
    </row>
    <row r="94" spans="1:7" ht="24" customHeight="1">
      <c r="A94" s="4"/>
      <c r="B94" s="4"/>
      <c r="C94" s="4"/>
      <c r="D94" s="4"/>
      <c r="E94" s="4"/>
      <c r="F94" s="4" t="str">
        <f>IF(F93=20,"Kein B1 in Mannschaft","")</f>
        <v/>
      </c>
      <c r="G94" s="4"/>
    </row>
    <row r="95" spans="1:7" ht="24" customHeight="1">
      <c r="A95" s="3" t="s">
        <v>16</v>
      </c>
      <c r="B95" s="4"/>
      <c r="C95" s="4"/>
      <c r="D95" s="4"/>
      <c r="E95" s="4"/>
      <c r="F95" s="4"/>
      <c r="G95" s="9">
        <f>G91-G93</f>
        <v>1767</v>
      </c>
    </row>
    <row r="96" spans="1:7" ht="24" customHeight="1">
      <c r="A96" s="4"/>
      <c r="B96" s="4"/>
      <c r="C96" s="4"/>
      <c r="D96" s="4"/>
      <c r="E96" s="4"/>
      <c r="F96" s="4"/>
      <c r="G96" s="4"/>
    </row>
    <row r="97" spans="1:7" ht="24" customHeight="1">
      <c r="A97" s="4"/>
      <c r="B97" s="4"/>
      <c r="C97" s="4"/>
      <c r="D97" s="4"/>
      <c r="E97" s="4"/>
      <c r="F97" s="13" t="s">
        <v>17</v>
      </c>
      <c r="G97" s="13">
        <v>13</v>
      </c>
    </row>
    <row r="98" spans="1:7" ht="24" customHeight="1">
      <c r="A98" s="4"/>
      <c r="B98" s="4"/>
      <c r="C98" s="4"/>
      <c r="D98" s="4"/>
      <c r="E98" s="4"/>
      <c r="F98" s="3"/>
      <c r="G98" s="3"/>
    </row>
    <row r="99" spans="1:7" ht="24" customHeight="1">
      <c r="A99" s="4"/>
      <c r="B99" s="4"/>
      <c r="C99" s="4"/>
      <c r="D99" s="4"/>
      <c r="E99" s="4"/>
      <c r="F99" s="3"/>
      <c r="G99" s="3"/>
    </row>
    <row r="100" spans="1:7" ht="24" customHeight="1">
      <c r="A100" s="4"/>
      <c r="B100" s="4"/>
      <c r="C100" s="4"/>
      <c r="D100" s="4"/>
      <c r="E100" s="4"/>
      <c r="F100" s="3"/>
      <c r="G100" s="3"/>
    </row>
    <row r="101" spans="1:7" ht="24" customHeight="1">
      <c r="A101" s="4"/>
      <c r="B101" s="4"/>
      <c r="C101" s="4"/>
      <c r="D101" s="4"/>
      <c r="E101" s="4"/>
      <c r="F101" s="4"/>
      <c r="G101" s="4"/>
    </row>
    <row r="102" spans="1:7" ht="24" customHeight="1">
      <c r="A102" s="14" t="s">
        <v>128</v>
      </c>
      <c r="B102" s="14"/>
      <c r="C102" s="14"/>
      <c r="D102" s="14"/>
      <c r="E102" s="14"/>
      <c r="F102" s="7"/>
      <c r="G102" s="7"/>
    </row>
    <row r="103" spans="1:7" ht="24" customHeight="1">
      <c r="A103" s="5"/>
      <c r="B103" s="5"/>
      <c r="C103" s="5"/>
      <c r="D103" s="5"/>
      <c r="E103" s="5"/>
      <c r="F103" s="5"/>
      <c r="G103" s="5"/>
    </row>
    <row r="104" spans="1:7" ht="24" customHeight="1">
      <c r="A104" s="3" t="s">
        <v>1</v>
      </c>
      <c r="B104" s="3" t="s">
        <v>2</v>
      </c>
      <c r="C104" s="3" t="s">
        <v>12</v>
      </c>
      <c r="D104" s="3" t="s">
        <v>3</v>
      </c>
      <c r="E104" s="3" t="s">
        <v>4</v>
      </c>
      <c r="F104" s="3" t="s">
        <v>5</v>
      </c>
      <c r="G104" s="3" t="s">
        <v>6</v>
      </c>
    </row>
    <row r="105" spans="1:7" ht="24" customHeight="1">
      <c r="A105" s="4"/>
      <c r="B105" s="4"/>
      <c r="C105" s="4"/>
      <c r="D105" s="4"/>
      <c r="E105" s="4"/>
      <c r="F105" s="4"/>
      <c r="G105" s="4"/>
    </row>
    <row r="106" spans="1:7" ht="24" customHeight="1">
      <c r="A106" s="4" t="s">
        <v>33</v>
      </c>
      <c r="B106" s="4" t="s">
        <v>30</v>
      </c>
      <c r="C106" s="4" t="s">
        <v>14</v>
      </c>
      <c r="D106" s="4" t="s">
        <v>9</v>
      </c>
      <c r="E106" s="4">
        <v>490</v>
      </c>
      <c r="F106" s="4" t="str">
        <f t="shared" ref="F106:F109" si="9">IF(AND(C106="männlich",D106="B1"),"25",IF(AND(C106="männlich",D106="B2"),"10",IF(AND(C106="männlich",D106="B3"),"0",IF(AND(C106="männlich",D106="B4"),"-10",IF(AND(C106="weiblich",D106="B1"),"30",IF(AND(C106="weiblich",D106="B2"),"15",IF(AND(C106="weiblich",D106="B3"),"5",IF(AND(C106="weiblich",D106="B4"),"-5",""))))))))</f>
        <v>15</v>
      </c>
      <c r="G106" s="8">
        <f>E106+(E106*F106/100)</f>
        <v>564</v>
      </c>
    </row>
    <row r="107" spans="1:7" ht="24" customHeight="1">
      <c r="A107" s="4" t="s">
        <v>46</v>
      </c>
      <c r="B107" s="4" t="s">
        <v>47</v>
      </c>
      <c r="C107" s="4" t="s">
        <v>13</v>
      </c>
      <c r="D107" s="4" t="s">
        <v>9</v>
      </c>
      <c r="E107" s="4">
        <v>446</v>
      </c>
      <c r="F107" s="4" t="str">
        <f t="shared" si="9"/>
        <v>10</v>
      </c>
      <c r="G107" s="8">
        <f t="shared" ref="G107:G109" si="10">E107+(E107*F107/100)</f>
        <v>491</v>
      </c>
    </row>
    <row r="108" spans="1:7" ht="24" customHeight="1">
      <c r="A108" s="4" t="s">
        <v>31</v>
      </c>
      <c r="B108" s="4" t="s">
        <v>32</v>
      </c>
      <c r="C108" s="4" t="s">
        <v>14</v>
      </c>
      <c r="D108" s="4" t="s">
        <v>9</v>
      </c>
      <c r="E108" s="4">
        <v>515</v>
      </c>
      <c r="F108" s="4" t="str">
        <f t="shared" si="9"/>
        <v>15</v>
      </c>
      <c r="G108" s="8">
        <f t="shared" si="10"/>
        <v>592</v>
      </c>
    </row>
    <row r="109" spans="1:7" ht="24" customHeight="1">
      <c r="A109" s="4" t="s">
        <v>33</v>
      </c>
      <c r="B109" s="4" t="s">
        <v>34</v>
      </c>
      <c r="C109" s="4" t="s">
        <v>13</v>
      </c>
      <c r="D109" s="4" t="s">
        <v>8</v>
      </c>
      <c r="E109" s="4">
        <v>394</v>
      </c>
      <c r="F109" s="4" t="str">
        <f t="shared" si="9"/>
        <v>25</v>
      </c>
      <c r="G109" s="8">
        <f t="shared" si="10"/>
        <v>493</v>
      </c>
    </row>
    <row r="110" spans="1:7" ht="24" customHeight="1">
      <c r="A110" s="4"/>
      <c r="B110" s="4"/>
      <c r="C110" s="4"/>
      <c r="D110" s="4"/>
      <c r="E110" s="4"/>
      <c r="F110" s="4"/>
      <c r="G110" s="8"/>
    </row>
    <row r="111" spans="1:7" ht="24" customHeight="1">
      <c r="A111" s="3" t="s">
        <v>7</v>
      </c>
      <c r="B111" s="4"/>
      <c r="C111" s="4"/>
      <c r="D111" s="4"/>
      <c r="E111" s="4"/>
      <c r="F111" s="4"/>
      <c r="G111" s="9">
        <f>G106+G107+G108+G109</f>
        <v>2140</v>
      </c>
    </row>
    <row r="112" spans="1:7" ht="24" customHeight="1">
      <c r="A112" s="4"/>
      <c r="B112" s="4"/>
      <c r="C112" s="4"/>
      <c r="D112" s="4"/>
      <c r="E112" s="4"/>
      <c r="F112" s="4"/>
      <c r="G112" s="4"/>
    </row>
    <row r="113" spans="1:7" ht="24" customHeight="1">
      <c r="A113" s="4"/>
      <c r="B113" s="4"/>
      <c r="C113" s="16" t="s">
        <v>15</v>
      </c>
      <c r="D113" s="16"/>
      <c r="E113" s="4"/>
      <c r="F113" s="4">
        <f>IF(IF(COUNTIFS(D106:D109,"B1")&gt;0,"JA")="JA",0,20)</f>
        <v>0</v>
      </c>
      <c r="G113" s="8">
        <f>(SMALL(G106:G109,2)*F113/100)</f>
        <v>0</v>
      </c>
    </row>
    <row r="114" spans="1:7" ht="24" customHeight="1">
      <c r="A114" s="4"/>
      <c r="B114" s="4"/>
      <c r="C114" s="4"/>
      <c r="D114" s="4"/>
      <c r="E114" s="4"/>
      <c r="F114" s="4" t="str">
        <f>IF(F113=20,"Kein B1 in Mannschaft","")</f>
        <v/>
      </c>
      <c r="G114" s="4"/>
    </row>
    <row r="115" spans="1:7" ht="24" customHeight="1">
      <c r="A115" s="3" t="s">
        <v>16</v>
      </c>
      <c r="B115" s="4"/>
      <c r="C115" s="4"/>
      <c r="D115" s="4"/>
      <c r="E115" s="4"/>
      <c r="F115" s="4"/>
      <c r="G115" s="9">
        <f>G111-G113</f>
        <v>2140</v>
      </c>
    </row>
    <row r="116" spans="1:7" ht="24" customHeight="1">
      <c r="A116" s="4"/>
      <c r="B116" s="4"/>
      <c r="C116" s="4"/>
      <c r="D116" s="4"/>
      <c r="E116" s="4"/>
      <c r="F116" s="4"/>
      <c r="G116" s="4"/>
    </row>
    <row r="117" spans="1:7" ht="24" customHeight="1">
      <c r="A117" s="4"/>
      <c r="B117" s="4"/>
      <c r="C117" s="4"/>
      <c r="D117" s="4"/>
      <c r="E117" s="4"/>
      <c r="F117" s="13" t="s">
        <v>17</v>
      </c>
      <c r="G117" s="13">
        <v>1</v>
      </c>
    </row>
    <row r="118" spans="1:7" ht="24" customHeight="1">
      <c r="A118" s="4"/>
      <c r="B118" s="4"/>
      <c r="C118" s="4"/>
      <c r="D118" s="4"/>
      <c r="E118" s="4"/>
      <c r="F118" s="4"/>
      <c r="G118" s="4"/>
    </row>
    <row r="119" spans="1:7" ht="24" customHeight="1">
      <c r="A119" s="4"/>
      <c r="B119" s="4"/>
      <c r="C119" s="4"/>
      <c r="D119" s="4"/>
      <c r="E119" s="4"/>
      <c r="F119" s="4"/>
      <c r="G119" s="4"/>
    </row>
    <row r="120" spans="1:7" ht="24" customHeight="1">
      <c r="A120" s="4"/>
      <c r="B120" s="4"/>
      <c r="C120" s="4"/>
      <c r="D120" s="4"/>
      <c r="E120" s="4"/>
      <c r="F120" s="4"/>
      <c r="G120" s="4"/>
    </row>
    <row r="121" spans="1:7" ht="24" customHeight="1">
      <c r="A121" s="5"/>
      <c r="B121" s="5"/>
      <c r="C121" s="5"/>
      <c r="D121" s="5"/>
      <c r="E121" s="5"/>
      <c r="F121" s="5"/>
      <c r="G121" s="5"/>
    </row>
    <row r="122" spans="1:7" ht="24" customHeight="1">
      <c r="A122" s="15" t="s">
        <v>124</v>
      </c>
      <c r="B122" s="15"/>
      <c r="C122" s="15"/>
      <c r="D122" s="15"/>
      <c r="E122" s="7"/>
      <c r="F122" s="7"/>
      <c r="G122" s="7"/>
    </row>
    <row r="123" spans="1:7" ht="24" customHeight="1">
      <c r="A123" s="5"/>
      <c r="B123" s="5"/>
      <c r="C123" s="5"/>
      <c r="D123" s="5"/>
      <c r="E123" s="5"/>
      <c r="F123" s="5"/>
      <c r="G123" s="5"/>
    </row>
    <row r="124" spans="1:7" ht="24" customHeight="1">
      <c r="A124" s="3" t="s">
        <v>1</v>
      </c>
      <c r="B124" s="3" t="s">
        <v>2</v>
      </c>
      <c r="C124" s="3" t="s">
        <v>12</v>
      </c>
      <c r="D124" s="3" t="s">
        <v>3</v>
      </c>
      <c r="E124" s="3" t="s">
        <v>4</v>
      </c>
      <c r="F124" s="3" t="s">
        <v>5</v>
      </c>
      <c r="G124" s="3" t="s">
        <v>6</v>
      </c>
    </row>
    <row r="125" spans="1:7" ht="24" customHeight="1">
      <c r="A125" s="4"/>
      <c r="B125" s="4"/>
      <c r="C125" s="4"/>
      <c r="D125" s="4"/>
      <c r="E125" s="4"/>
      <c r="F125" s="4"/>
      <c r="G125" s="4"/>
    </row>
    <row r="126" spans="1:7" ht="24" customHeight="1">
      <c r="A126" s="4" t="s">
        <v>109</v>
      </c>
      <c r="B126" s="4" t="s">
        <v>28</v>
      </c>
      <c r="C126" s="4" t="s">
        <v>14</v>
      </c>
      <c r="D126" s="4" t="s">
        <v>8</v>
      </c>
      <c r="E126" s="4">
        <v>387</v>
      </c>
      <c r="F126" s="4" t="str">
        <f t="shared" ref="F126:F129" si="11">IF(AND(C126="männlich",D126="B1"),"25",IF(AND(C126="männlich",D126="B2"),"10",IF(AND(C126="männlich",D126="B3"),"0",IF(AND(C126="männlich",D126="B4"),"-10",IF(AND(C126="weiblich",D126="B1"),"30",IF(AND(C126="weiblich",D126="B2"),"15",IF(AND(C126="weiblich",D126="B3"),"5",IF(AND(C126="weiblich",D126="B4"),"-5",""))))))))</f>
        <v>30</v>
      </c>
      <c r="G126" s="8">
        <f>E126+(E126*F126/100)</f>
        <v>503</v>
      </c>
    </row>
    <row r="127" spans="1:7" ht="24" customHeight="1">
      <c r="A127" s="4" t="s">
        <v>98</v>
      </c>
      <c r="B127" s="4" t="s">
        <v>99</v>
      </c>
      <c r="C127" s="4" t="s">
        <v>14</v>
      </c>
      <c r="D127" s="4" t="s">
        <v>8</v>
      </c>
      <c r="E127" s="4">
        <v>277</v>
      </c>
      <c r="F127" s="4" t="str">
        <f t="shared" si="11"/>
        <v>30</v>
      </c>
      <c r="G127" s="8">
        <f t="shared" ref="G127:G129" si="12">E127+(E127*F127/100)</f>
        <v>360</v>
      </c>
    </row>
    <row r="128" spans="1:7" ht="24" customHeight="1">
      <c r="A128" s="4" t="s">
        <v>161</v>
      </c>
      <c r="B128" s="4" t="s">
        <v>162</v>
      </c>
      <c r="C128" s="4" t="s">
        <v>13</v>
      </c>
      <c r="D128" s="4" t="s">
        <v>9</v>
      </c>
      <c r="E128" s="4">
        <v>433</v>
      </c>
      <c r="F128" s="4" t="str">
        <f t="shared" si="11"/>
        <v>10</v>
      </c>
      <c r="G128" s="8">
        <f t="shared" si="12"/>
        <v>476</v>
      </c>
    </row>
    <row r="129" spans="1:7" ht="24" customHeight="1">
      <c r="A129" s="4" t="s">
        <v>112</v>
      </c>
      <c r="B129" s="4" t="s">
        <v>113</v>
      </c>
      <c r="C129" s="4" t="s">
        <v>13</v>
      </c>
      <c r="D129" s="4" t="s">
        <v>10</v>
      </c>
      <c r="E129" s="4">
        <v>533</v>
      </c>
      <c r="F129" s="4" t="str">
        <f t="shared" si="11"/>
        <v>-10</v>
      </c>
      <c r="G129" s="8">
        <f t="shared" si="12"/>
        <v>480</v>
      </c>
    </row>
    <row r="130" spans="1:7" ht="24" customHeight="1">
      <c r="A130" s="4"/>
      <c r="B130" s="4"/>
      <c r="C130" s="4"/>
      <c r="D130" s="4"/>
      <c r="E130" s="4"/>
      <c r="F130" s="4"/>
      <c r="G130" s="8"/>
    </row>
    <row r="131" spans="1:7" ht="24" customHeight="1">
      <c r="A131" s="4" t="s">
        <v>7</v>
      </c>
      <c r="B131" s="4"/>
      <c r="C131" s="4"/>
      <c r="D131" s="4"/>
      <c r="E131" s="4"/>
      <c r="F131" s="4"/>
      <c r="G131" s="9">
        <f>G126+G127+G128+G129</f>
        <v>1819</v>
      </c>
    </row>
    <row r="132" spans="1:7" ht="24" customHeight="1">
      <c r="A132" s="4"/>
      <c r="B132" s="4"/>
      <c r="C132" s="4"/>
      <c r="D132" s="4"/>
      <c r="E132" s="4"/>
      <c r="F132" s="4"/>
      <c r="G132" s="4"/>
    </row>
    <row r="133" spans="1:7" ht="24" customHeight="1">
      <c r="A133" s="4"/>
      <c r="B133" s="4"/>
      <c r="C133" s="16" t="s">
        <v>15</v>
      </c>
      <c r="D133" s="16"/>
      <c r="E133" s="4"/>
      <c r="F133" s="4">
        <f>IF(IF(COUNTIFS(D126:D129,"B1")&gt;0,"JA")="JA",0,20)</f>
        <v>0</v>
      </c>
      <c r="G133" s="8">
        <f>(SMALL(G126:G129,2)*F133/100)</f>
        <v>0</v>
      </c>
    </row>
    <row r="134" spans="1:7" ht="24" customHeight="1">
      <c r="A134" s="4"/>
      <c r="B134" s="4"/>
      <c r="C134" s="4"/>
      <c r="D134" s="4"/>
      <c r="E134" s="4"/>
      <c r="F134" s="4" t="str">
        <f>IF(F133=20,"Kein B1 in Mannschaft","")</f>
        <v/>
      </c>
      <c r="G134" s="4"/>
    </row>
    <row r="135" spans="1:7" ht="24" customHeight="1">
      <c r="A135" s="3" t="s">
        <v>16</v>
      </c>
      <c r="B135" s="4"/>
      <c r="C135" s="4"/>
      <c r="D135" s="4"/>
      <c r="E135" s="4"/>
      <c r="F135" s="4"/>
      <c r="G135" s="9">
        <f>G131-G133</f>
        <v>1819</v>
      </c>
    </row>
    <row r="136" spans="1:7" ht="24" customHeight="1">
      <c r="A136" s="4"/>
      <c r="B136" s="4"/>
      <c r="C136" s="4"/>
      <c r="D136" s="4"/>
      <c r="E136" s="4"/>
      <c r="F136" s="4"/>
      <c r="G136" s="4"/>
    </row>
    <row r="137" spans="1:7" ht="24" customHeight="1">
      <c r="A137" s="4"/>
      <c r="B137" s="4"/>
      <c r="C137" s="4"/>
      <c r="D137" s="4"/>
      <c r="E137" s="4"/>
      <c r="F137" s="13" t="s">
        <v>17</v>
      </c>
      <c r="G137" s="13">
        <v>9</v>
      </c>
    </row>
    <row r="138" spans="1:7" ht="24" customHeight="1">
      <c r="A138" s="4"/>
      <c r="B138" s="4"/>
      <c r="C138" s="4"/>
      <c r="D138" s="4"/>
      <c r="E138" s="4"/>
      <c r="F138" s="4"/>
      <c r="G138" s="4"/>
    </row>
    <row r="139" spans="1:7" ht="24" customHeight="1">
      <c r="A139" s="4"/>
      <c r="B139" s="4"/>
      <c r="C139" s="4"/>
      <c r="D139" s="4"/>
      <c r="E139" s="4"/>
      <c r="F139" s="4"/>
      <c r="G139" s="4"/>
    </row>
    <row r="140" spans="1:7" ht="24" customHeight="1">
      <c r="A140" s="4"/>
      <c r="B140" s="4"/>
      <c r="C140" s="4"/>
      <c r="D140" s="4"/>
      <c r="E140" s="4"/>
      <c r="F140" s="4"/>
      <c r="G140" s="4"/>
    </row>
    <row r="141" spans="1:7" ht="24" customHeight="1">
      <c r="A141" s="3"/>
      <c r="B141" s="4"/>
      <c r="C141" s="4"/>
      <c r="D141" s="4"/>
      <c r="E141" s="4"/>
      <c r="F141" s="4"/>
      <c r="G141" s="9"/>
    </row>
    <row r="142" spans="1:7" ht="24" customHeight="1">
      <c r="A142" s="15" t="s">
        <v>129</v>
      </c>
      <c r="B142" s="15"/>
      <c r="C142" s="15"/>
      <c r="D142" s="15"/>
      <c r="E142" s="7"/>
      <c r="F142" s="7"/>
      <c r="G142" s="7"/>
    </row>
    <row r="143" spans="1:7" ht="24" customHeight="1">
      <c r="A143" s="5"/>
      <c r="B143" s="5"/>
      <c r="C143" s="5"/>
      <c r="D143" s="5"/>
      <c r="E143" s="5"/>
      <c r="F143" s="5"/>
      <c r="G143" s="5"/>
    </row>
    <row r="144" spans="1:7" ht="24" customHeight="1">
      <c r="A144" s="3" t="s">
        <v>1</v>
      </c>
      <c r="B144" s="3" t="s">
        <v>2</v>
      </c>
      <c r="C144" s="3" t="s">
        <v>12</v>
      </c>
      <c r="D144" s="3" t="s">
        <v>3</v>
      </c>
      <c r="E144" s="3" t="s">
        <v>4</v>
      </c>
      <c r="F144" s="3" t="s">
        <v>5</v>
      </c>
      <c r="G144" s="3" t="s">
        <v>6</v>
      </c>
    </row>
    <row r="145" spans="1:7" ht="24" customHeight="1">
      <c r="A145" s="4"/>
      <c r="B145" s="4"/>
      <c r="C145" s="4"/>
      <c r="D145" s="4"/>
      <c r="E145" s="4"/>
      <c r="F145" s="4"/>
      <c r="G145" s="4"/>
    </row>
    <row r="146" spans="1:7" ht="24" customHeight="1">
      <c r="A146" s="4" t="s">
        <v>35</v>
      </c>
      <c r="B146" s="4" t="s">
        <v>36</v>
      </c>
      <c r="C146" s="4" t="s">
        <v>13</v>
      </c>
      <c r="D146" s="4" t="s">
        <v>11</v>
      </c>
      <c r="E146" s="4">
        <v>468</v>
      </c>
      <c r="F146" s="4" t="str">
        <f t="shared" ref="F146:F149" si="13">IF(AND(C146="männlich",D146="B1"),"25",IF(AND(C146="männlich",D146="B2"),"10",IF(AND(C146="männlich",D146="B3"),"0",IF(AND(C146="männlich",D146="B4"),"-10",IF(AND(C146="weiblich",D146="B1"),"30",IF(AND(C146="weiblich",D146="B2"),"15",IF(AND(C146="weiblich",D146="B3"),"5",IF(AND(C146="weiblich",D146="B4"),"-5",""))))))))</f>
        <v>0</v>
      </c>
      <c r="G146" s="8">
        <f>E146+(E146*F146/100)</f>
        <v>468</v>
      </c>
    </row>
    <row r="147" spans="1:7" ht="24" customHeight="1">
      <c r="A147" s="4" t="s">
        <v>122</v>
      </c>
      <c r="B147" s="4" t="s">
        <v>123</v>
      </c>
      <c r="C147" s="4" t="s">
        <v>13</v>
      </c>
      <c r="D147" s="4" t="s">
        <v>11</v>
      </c>
      <c r="E147" s="4">
        <v>551</v>
      </c>
      <c r="F147" s="4" t="str">
        <f t="shared" si="13"/>
        <v>0</v>
      </c>
      <c r="G147" s="8">
        <f t="shared" ref="G147:G149" si="14">E147+(E147*F147/100)</f>
        <v>551</v>
      </c>
    </row>
    <row r="148" spans="1:7" ht="24" customHeight="1">
      <c r="A148" s="4" t="s">
        <v>37</v>
      </c>
      <c r="B148" s="4" t="s">
        <v>38</v>
      </c>
      <c r="C148" s="4" t="s">
        <v>14</v>
      </c>
      <c r="D148" s="4" t="s">
        <v>8</v>
      </c>
      <c r="E148" s="4">
        <v>383</v>
      </c>
      <c r="F148" s="4" t="str">
        <f t="shared" si="13"/>
        <v>30</v>
      </c>
      <c r="G148" s="8">
        <f t="shared" si="14"/>
        <v>498</v>
      </c>
    </row>
    <row r="149" spans="1:7" ht="24" customHeight="1">
      <c r="A149" s="4" t="s">
        <v>22</v>
      </c>
      <c r="B149" s="4" t="s">
        <v>60</v>
      </c>
      <c r="C149" s="4" t="s">
        <v>14</v>
      </c>
      <c r="D149" s="4" t="s">
        <v>11</v>
      </c>
      <c r="E149" s="4">
        <v>518</v>
      </c>
      <c r="F149" s="4" t="str">
        <f t="shared" si="13"/>
        <v>5</v>
      </c>
      <c r="G149" s="8">
        <f t="shared" si="14"/>
        <v>544</v>
      </c>
    </row>
    <row r="150" spans="1:7" ht="24" customHeight="1">
      <c r="A150" s="4"/>
      <c r="B150" s="4"/>
      <c r="C150" s="4"/>
      <c r="D150" s="4"/>
      <c r="E150" s="4"/>
      <c r="F150" s="4"/>
      <c r="G150" s="8"/>
    </row>
    <row r="151" spans="1:7" ht="24" customHeight="1">
      <c r="A151" s="3" t="s">
        <v>7</v>
      </c>
      <c r="B151" s="4"/>
      <c r="C151" s="4"/>
      <c r="D151" s="4"/>
      <c r="E151" s="4"/>
      <c r="F151" s="4"/>
      <c r="G151" s="9">
        <f>G146+G147+G148+G149</f>
        <v>2061</v>
      </c>
    </row>
    <row r="152" spans="1:7" ht="24" customHeight="1">
      <c r="A152" s="4"/>
      <c r="B152" s="4"/>
      <c r="C152" s="4"/>
      <c r="D152" s="4"/>
      <c r="E152" s="4"/>
      <c r="F152" s="4"/>
      <c r="G152" s="4"/>
    </row>
    <row r="153" spans="1:7" ht="24" customHeight="1">
      <c r="A153" s="4"/>
      <c r="B153" s="4"/>
      <c r="C153" s="16" t="s">
        <v>15</v>
      </c>
      <c r="D153" s="16"/>
      <c r="E153" s="4"/>
      <c r="F153" s="4">
        <f>IF(IF(COUNTIFS(D146:D149,"B1")&gt;0,"JA")="JA",0,20)</f>
        <v>0</v>
      </c>
      <c r="G153" s="8">
        <f>(SMALL(G146:G149,2)*F153/100)</f>
        <v>0</v>
      </c>
    </row>
    <row r="154" spans="1:7" ht="24" customHeight="1">
      <c r="A154" s="4"/>
      <c r="B154" s="4"/>
      <c r="C154" s="4"/>
      <c r="D154" s="4"/>
      <c r="E154" s="4"/>
      <c r="F154" s="4" t="str">
        <f>IF(F153=20,"Kein B1 in Mannschaft","")</f>
        <v/>
      </c>
      <c r="G154" s="4"/>
    </row>
    <row r="155" spans="1:7" ht="24" customHeight="1">
      <c r="A155" s="3" t="s">
        <v>16</v>
      </c>
      <c r="B155" s="4"/>
      <c r="C155" s="4"/>
      <c r="D155" s="4"/>
      <c r="E155" s="4"/>
      <c r="F155" s="4"/>
      <c r="G155" s="9">
        <f>G151-G153</f>
        <v>2061</v>
      </c>
    </row>
    <row r="156" spans="1:7" ht="24" customHeight="1">
      <c r="A156" s="4"/>
      <c r="B156" s="4"/>
      <c r="C156" s="4"/>
      <c r="D156" s="4"/>
      <c r="E156" s="4"/>
      <c r="F156" s="4"/>
      <c r="G156" s="4"/>
    </row>
    <row r="157" spans="1:7" ht="24" customHeight="1">
      <c r="A157" s="4"/>
      <c r="B157" s="4"/>
      <c r="C157" s="4"/>
      <c r="D157" s="4"/>
      <c r="E157" s="4"/>
      <c r="F157" s="13" t="s">
        <v>17</v>
      </c>
      <c r="G157" s="13">
        <v>3</v>
      </c>
    </row>
    <row r="158" spans="1:7" ht="24" customHeight="1">
      <c r="A158" s="4"/>
      <c r="B158" s="4"/>
      <c r="C158" s="4"/>
      <c r="D158" s="4"/>
      <c r="E158" s="4"/>
      <c r="F158" s="4"/>
      <c r="G158" s="4"/>
    </row>
    <row r="159" spans="1:7" ht="24" customHeight="1">
      <c r="A159" s="5"/>
      <c r="B159" s="5"/>
      <c r="C159" s="5"/>
      <c r="D159" s="5"/>
      <c r="E159" s="5"/>
      <c r="F159" s="5"/>
      <c r="G159" s="5"/>
    </row>
    <row r="160" spans="1:7" ht="24" customHeight="1">
      <c r="A160" s="5"/>
      <c r="B160" s="5"/>
      <c r="C160" s="5"/>
      <c r="D160" s="5"/>
      <c r="E160" s="5"/>
      <c r="F160" s="5"/>
      <c r="G160" s="5"/>
    </row>
    <row r="161" spans="1:7" ht="24" customHeight="1">
      <c r="A161" s="5"/>
      <c r="B161" s="5"/>
      <c r="C161" s="5"/>
      <c r="D161" s="5"/>
      <c r="E161" s="5"/>
      <c r="F161" s="5"/>
      <c r="G161" s="5"/>
    </row>
    <row r="162" spans="1:7" ht="24" customHeight="1">
      <c r="A162" s="15" t="s">
        <v>73</v>
      </c>
      <c r="B162" s="15"/>
      <c r="C162" s="15"/>
      <c r="D162" s="15"/>
      <c r="E162" s="15"/>
      <c r="F162" s="7"/>
      <c r="G162" s="7"/>
    </row>
    <row r="163" spans="1:7" ht="24" customHeight="1">
      <c r="A163" s="5"/>
      <c r="B163" s="5"/>
      <c r="C163" s="5"/>
      <c r="D163" s="5"/>
      <c r="E163" s="5"/>
      <c r="F163" s="5"/>
      <c r="G163" s="5"/>
    </row>
    <row r="164" spans="1:7" ht="24" customHeight="1">
      <c r="A164" s="3" t="s">
        <v>1</v>
      </c>
      <c r="B164" s="3" t="s">
        <v>2</v>
      </c>
      <c r="C164" s="3" t="s">
        <v>12</v>
      </c>
      <c r="D164" s="3" t="s">
        <v>3</v>
      </c>
      <c r="E164" s="3" t="s">
        <v>4</v>
      </c>
      <c r="F164" s="3" t="s">
        <v>5</v>
      </c>
      <c r="G164" s="3" t="s">
        <v>6</v>
      </c>
    </row>
    <row r="165" spans="1:7" ht="24" customHeight="1">
      <c r="A165" s="4"/>
      <c r="B165" s="4"/>
      <c r="C165" s="4"/>
      <c r="D165" s="4"/>
      <c r="E165" s="4"/>
      <c r="F165" s="4"/>
      <c r="G165" s="4"/>
    </row>
    <row r="166" spans="1:7" ht="24" customHeight="1">
      <c r="A166" s="4" t="s">
        <v>74</v>
      </c>
      <c r="B166" s="4" t="s">
        <v>75</v>
      </c>
      <c r="C166" s="4" t="s">
        <v>13</v>
      </c>
      <c r="D166" s="4" t="s">
        <v>8</v>
      </c>
      <c r="E166" s="4">
        <v>302</v>
      </c>
      <c r="F166" s="4" t="str">
        <f t="shared" ref="F166:F169" si="15">IF(AND(C166="männlich",D166="B1"),"25",IF(AND(C166="männlich",D166="B2"),"10",IF(AND(C166="männlich",D166="B3"),"0",IF(AND(C166="männlich",D166="B4"),"-10",IF(AND(C166="weiblich",D166="B1"),"30",IF(AND(C166="weiblich",D166="B2"),"15",IF(AND(C166="weiblich",D166="B3"),"5",IF(AND(C166="weiblich",D166="B4"),"-5",""))))))))</f>
        <v>25</v>
      </c>
      <c r="G166" s="8">
        <f>E166+(E166*F166/100)</f>
        <v>378</v>
      </c>
    </row>
    <row r="167" spans="1:7" ht="24" customHeight="1">
      <c r="A167" s="4" t="s">
        <v>76</v>
      </c>
      <c r="B167" s="4" t="s">
        <v>40</v>
      </c>
      <c r="C167" s="4" t="s">
        <v>14</v>
      </c>
      <c r="D167" s="4" t="s">
        <v>9</v>
      </c>
      <c r="E167" s="4">
        <v>386</v>
      </c>
      <c r="F167" s="4" t="str">
        <f t="shared" si="15"/>
        <v>15</v>
      </c>
      <c r="G167" s="8">
        <f t="shared" ref="G167:G169" si="16">E167+(E167*F167/100)</f>
        <v>444</v>
      </c>
    </row>
    <row r="168" spans="1:7" ht="24" customHeight="1">
      <c r="A168" s="4" t="s">
        <v>132</v>
      </c>
      <c r="B168" s="4" t="s">
        <v>133</v>
      </c>
      <c r="C168" s="4" t="s">
        <v>13</v>
      </c>
      <c r="D168" s="4" t="s">
        <v>10</v>
      </c>
      <c r="E168" s="4">
        <v>419</v>
      </c>
      <c r="F168" s="4" t="str">
        <f t="shared" si="15"/>
        <v>-10</v>
      </c>
      <c r="G168" s="8">
        <f t="shared" si="16"/>
        <v>377</v>
      </c>
    </row>
    <row r="169" spans="1:7" ht="24" customHeight="1">
      <c r="A169" s="4" t="s">
        <v>142</v>
      </c>
      <c r="B169" s="4" t="s">
        <v>143</v>
      </c>
      <c r="C169" s="4" t="s">
        <v>14</v>
      </c>
      <c r="D169" s="4" t="s">
        <v>9</v>
      </c>
      <c r="E169" s="4">
        <v>439</v>
      </c>
      <c r="F169" s="4" t="str">
        <f t="shared" si="15"/>
        <v>15</v>
      </c>
      <c r="G169" s="8">
        <f t="shared" si="16"/>
        <v>505</v>
      </c>
    </row>
    <row r="170" spans="1:7" ht="24" customHeight="1">
      <c r="A170" s="4"/>
      <c r="B170" s="4"/>
      <c r="C170" s="4"/>
      <c r="D170" s="4"/>
      <c r="E170" s="4"/>
      <c r="F170" s="4"/>
      <c r="G170" s="8"/>
    </row>
    <row r="171" spans="1:7" ht="24" customHeight="1">
      <c r="A171" s="3" t="s">
        <v>7</v>
      </c>
      <c r="B171" s="4"/>
      <c r="C171" s="4"/>
      <c r="D171" s="4"/>
      <c r="E171" s="4"/>
      <c r="F171" s="4"/>
      <c r="G171" s="9">
        <f>G166+G167+G168+G169</f>
        <v>1704</v>
      </c>
    </row>
    <row r="172" spans="1:7" ht="24" customHeight="1">
      <c r="A172" s="4"/>
      <c r="B172" s="4"/>
      <c r="C172" s="4"/>
      <c r="D172" s="4"/>
      <c r="E172" s="4"/>
      <c r="F172" s="4"/>
      <c r="G172" s="4"/>
    </row>
    <row r="173" spans="1:7" ht="24" customHeight="1">
      <c r="A173" s="4"/>
      <c r="B173" s="4"/>
      <c r="C173" s="16" t="s">
        <v>15</v>
      </c>
      <c r="D173" s="16"/>
      <c r="E173" s="4"/>
      <c r="F173" s="4">
        <f>IF(IF(COUNTIFS(D166:D169,"B1")&gt;0,"JA")="JA",0,20)</f>
        <v>0</v>
      </c>
      <c r="G173" s="8">
        <f>(SMALL(G166:G169,2)*F173/100)</f>
        <v>0</v>
      </c>
    </row>
    <row r="174" spans="1:7" ht="24" customHeight="1">
      <c r="A174" s="4"/>
      <c r="B174" s="4"/>
      <c r="C174" s="4"/>
      <c r="D174" s="4"/>
      <c r="E174" s="4"/>
      <c r="F174" s="4" t="str">
        <f>IF(F173=20,"Kein B1 in Mannschaft","")</f>
        <v/>
      </c>
      <c r="G174" s="4"/>
    </row>
    <row r="175" spans="1:7" ht="24" customHeight="1">
      <c r="A175" s="3" t="s">
        <v>16</v>
      </c>
      <c r="B175" s="4"/>
      <c r="C175" s="4"/>
      <c r="D175" s="4"/>
      <c r="E175" s="4"/>
      <c r="F175" s="4"/>
      <c r="G175" s="9">
        <f>G171-G173</f>
        <v>1704</v>
      </c>
    </row>
    <row r="176" spans="1:7" ht="24" customHeight="1">
      <c r="A176" s="4"/>
      <c r="B176" s="4"/>
      <c r="C176" s="4"/>
      <c r="D176" s="4"/>
      <c r="E176" s="4"/>
      <c r="F176" s="4"/>
      <c r="G176" s="4"/>
    </row>
    <row r="177" spans="1:7" ht="24" customHeight="1">
      <c r="A177" s="4"/>
      <c r="B177" s="4"/>
      <c r="C177" s="4"/>
      <c r="D177" s="4"/>
      <c r="E177" s="4"/>
      <c r="F177" s="13" t="s">
        <v>17</v>
      </c>
      <c r="G177" s="13">
        <v>14</v>
      </c>
    </row>
    <row r="178" spans="1:7" ht="24" customHeight="1">
      <c r="A178" s="4"/>
      <c r="B178" s="4"/>
      <c r="C178" s="4"/>
      <c r="D178" s="4"/>
      <c r="E178" s="4"/>
      <c r="F178" s="4"/>
      <c r="G178" s="4"/>
    </row>
    <row r="179" spans="1:7" ht="24" customHeight="1">
      <c r="A179" s="4"/>
      <c r="B179" s="4"/>
      <c r="C179" s="4"/>
      <c r="D179" s="4"/>
      <c r="E179" s="4"/>
      <c r="F179" s="4"/>
      <c r="G179" s="4"/>
    </row>
    <row r="180" spans="1:7" ht="24" customHeight="1">
      <c r="A180" s="4"/>
      <c r="B180" s="4"/>
      <c r="C180" s="4"/>
      <c r="D180" s="4"/>
      <c r="E180" s="4"/>
      <c r="F180" s="4"/>
      <c r="G180" s="4"/>
    </row>
    <row r="181" spans="1:7" ht="24" customHeight="1">
      <c r="A181" s="4"/>
      <c r="B181" s="4"/>
      <c r="C181" s="4"/>
      <c r="D181" s="4"/>
      <c r="E181" s="4"/>
      <c r="F181" s="4"/>
      <c r="G181" s="4"/>
    </row>
    <row r="182" spans="1:7" ht="24" customHeight="1">
      <c r="A182" s="15" t="s">
        <v>114</v>
      </c>
      <c r="B182" s="15"/>
      <c r="C182" s="15"/>
      <c r="D182" s="15"/>
      <c r="E182" s="10"/>
      <c r="F182" s="7"/>
      <c r="G182" s="7"/>
    </row>
    <row r="183" spans="1:7" ht="24" customHeight="1">
      <c r="A183" s="10"/>
      <c r="B183" s="10"/>
      <c r="C183" s="10"/>
      <c r="D183" s="10"/>
      <c r="E183" s="10"/>
      <c r="F183" s="7"/>
      <c r="G183" s="7"/>
    </row>
    <row r="184" spans="1:7" ht="24" customHeight="1">
      <c r="A184" s="3" t="s">
        <v>1</v>
      </c>
      <c r="B184" s="3" t="s">
        <v>2</v>
      </c>
      <c r="C184" s="3" t="s">
        <v>12</v>
      </c>
      <c r="D184" s="3" t="s">
        <v>3</v>
      </c>
      <c r="E184" s="3" t="s">
        <v>4</v>
      </c>
      <c r="F184" s="3" t="s">
        <v>5</v>
      </c>
      <c r="G184" s="3" t="s">
        <v>6</v>
      </c>
    </row>
    <row r="185" spans="1:7" ht="24" customHeight="1">
      <c r="A185" s="4"/>
      <c r="B185" s="4"/>
      <c r="C185" s="4"/>
      <c r="D185" s="4"/>
      <c r="E185" s="4"/>
      <c r="F185" s="4"/>
      <c r="G185" s="4"/>
    </row>
    <row r="186" spans="1:7" ht="24" customHeight="1">
      <c r="A186" s="4" t="s">
        <v>62</v>
      </c>
      <c r="B186" s="4" t="s">
        <v>21</v>
      </c>
      <c r="C186" s="4" t="s">
        <v>13</v>
      </c>
      <c r="D186" s="4" t="s">
        <v>8</v>
      </c>
      <c r="E186" s="4">
        <v>442</v>
      </c>
      <c r="F186" s="4" t="str">
        <f t="shared" ref="F186:F189" si="17">IF(AND(C186="männlich",D186="B1"),"25",IF(AND(C186="männlich",D186="B2"),"10",IF(AND(C186="männlich",D186="B3"),"0",IF(AND(C186="männlich",D186="B4"),"-10",IF(AND(C186="weiblich",D186="B1"),"30",IF(AND(C186="weiblich",D186="B2"),"15",IF(AND(C186="weiblich",D186="B3"),"5",IF(AND(C186="weiblich",D186="B4"),"-5",""))))))))</f>
        <v>25</v>
      </c>
      <c r="G186" s="8">
        <f>E186+(E186*F186/100)</f>
        <v>553</v>
      </c>
    </row>
    <row r="187" spans="1:7" ht="24" customHeight="1">
      <c r="A187" s="4" t="s">
        <v>63</v>
      </c>
      <c r="B187" s="4" t="s">
        <v>64</v>
      </c>
      <c r="C187" s="4" t="s">
        <v>13</v>
      </c>
      <c r="D187" s="4" t="s">
        <v>9</v>
      </c>
      <c r="E187" s="4">
        <v>411</v>
      </c>
      <c r="F187" s="4" t="str">
        <f t="shared" si="17"/>
        <v>10</v>
      </c>
      <c r="G187" s="8">
        <f t="shared" ref="G187:G189" si="18">E187+(E187*F187/100)</f>
        <v>452</v>
      </c>
    </row>
    <row r="188" spans="1:7" ht="24" customHeight="1">
      <c r="A188" s="4" t="s">
        <v>49</v>
      </c>
      <c r="B188" s="4" t="s">
        <v>29</v>
      </c>
      <c r="C188" s="4" t="s">
        <v>14</v>
      </c>
      <c r="D188" s="4" t="s">
        <v>11</v>
      </c>
      <c r="E188" s="4">
        <v>522</v>
      </c>
      <c r="F188" s="4" t="str">
        <f t="shared" si="17"/>
        <v>5</v>
      </c>
      <c r="G188" s="8">
        <f t="shared" si="18"/>
        <v>548</v>
      </c>
    </row>
    <row r="189" spans="1:7" ht="24" customHeight="1">
      <c r="A189" s="4" t="s">
        <v>41</v>
      </c>
      <c r="B189" s="4" t="s">
        <v>42</v>
      </c>
      <c r="C189" s="4" t="s">
        <v>13</v>
      </c>
      <c r="D189" s="4" t="s">
        <v>11</v>
      </c>
      <c r="E189" s="4">
        <v>508</v>
      </c>
      <c r="F189" s="4" t="str">
        <f t="shared" si="17"/>
        <v>0</v>
      </c>
      <c r="G189" s="8">
        <f t="shared" si="18"/>
        <v>508</v>
      </c>
    </row>
    <row r="190" spans="1:7" ht="24" customHeight="1">
      <c r="A190" s="4"/>
      <c r="B190" s="4"/>
      <c r="C190" s="4"/>
      <c r="D190" s="4"/>
      <c r="E190" s="4"/>
      <c r="F190" s="4"/>
      <c r="G190" s="8"/>
    </row>
    <row r="191" spans="1:7" ht="24" customHeight="1">
      <c r="A191" s="3" t="s">
        <v>7</v>
      </c>
      <c r="B191" s="4"/>
      <c r="C191" s="4"/>
      <c r="D191" s="4"/>
      <c r="E191" s="4"/>
      <c r="F191" s="4"/>
      <c r="G191" s="9">
        <f>G186+G187+G188+G189</f>
        <v>2061</v>
      </c>
    </row>
    <row r="192" spans="1:7" ht="24" customHeight="1">
      <c r="A192" s="4"/>
      <c r="B192" s="4"/>
      <c r="C192" s="4"/>
      <c r="D192" s="4"/>
      <c r="E192" s="4"/>
      <c r="F192" s="4"/>
      <c r="G192" s="4"/>
    </row>
    <row r="193" spans="1:7" ht="24" customHeight="1">
      <c r="A193" s="4"/>
      <c r="B193" s="4"/>
      <c r="C193" s="16" t="s">
        <v>15</v>
      </c>
      <c r="D193" s="16"/>
      <c r="E193" s="4"/>
      <c r="F193" s="4">
        <f>IF(IF(COUNTIFS(D186:D189,"B1")&gt;0,"JA")="JA",0,20)</f>
        <v>0</v>
      </c>
      <c r="G193" s="8">
        <f>(SMALL(G186:G189,2)*F193/100)</f>
        <v>0</v>
      </c>
    </row>
    <row r="194" spans="1:7" ht="24" customHeight="1">
      <c r="A194" s="4"/>
      <c r="B194" s="4"/>
      <c r="C194" s="4"/>
      <c r="D194" s="4"/>
      <c r="E194" s="4"/>
      <c r="F194" s="4" t="str">
        <f>IF(F193=20,"Kein B1 in Mannschaft","")</f>
        <v/>
      </c>
      <c r="G194" s="4"/>
    </row>
    <row r="195" spans="1:7" ht="24" customHeight="1">
      <c r="A195" s="3" t="s">
        <v>16</v>
      </c>
      <c r="B195" s="4"/>
      <c r="C195" s="4"/>
      <c r="D195" s="4"/>
      <c r="E195" s="4"/>
      <c r="F195" s="4"/>
      <c r="G195" s="9">
        <f>G191-G193</f>
        <v>2061</v>
      </c>
    </row>
    <row r="196" spans="1:7" ht="24" customHeight="1">
      <c r="A196" s="4"/>
      <c r="B196" s="4"/>
      <c r="C196" s="4"/>
      <c r="D196" s="4"/>
      <c r="E196" s="4"/>
      <c r="F196" s="4"/>
      <c r="G196" s="4"/>
    </row>
    <row r="197" spans="1:7" ht="24" customHeight="1">
      <c r="A197" s="4"/>
      <c r="B197" s="4"/>
      <c r="C197" s="4"/>
      <c r="D197" s="4"/>
      <c r="E197" s="4"/>
      <c r="F197" s="13" t="s">
        <v>17</v>
      </c>
      <c r="G197" s="13">
        <v>4</v>
      </c>
    </row>
    <row r="198" spans="1:7" ht="24" customHeight="1">
      <c r="A198" s="4"/>
      <c r="B198" s="4"/>
      <c r="C198" s="4"/>
      <c r="D198" s="4"/>
      <c r="E198" s="4"/>
      <c r="F198" s="4"/>
      <c r="G198" s="4"/>
    </row>
    <row r="199" spans="1:7" ht="24" customHeight="1">
      <c r="A199" s="4"/>
      <c r="B199" s="4"/>
      <c r="C199" s="4"/>
      <c r="D199" s="4"/>
      <c r="E199" s="4"/>
      <c r="F199" s="4"/>
      <c r="G199" s="4"/>
    </row>
    <row r="200" spans="1:7" ht="24" customHeight="1">
      <c r="A200" s="4"/>
      <c r="B200" s="4"/>
      <c r="C200" s="4"/>
      <c r="D200" s="4"/>
      <c r="E200" s="4"/>
      <c r="F200" s="4"/>
      <c r="G200" s="4"/>
    </row>
    <row r="201" spans="1:7" ht="24" customHeight="1">
      <c r="A201" s="5"/>
      <c r="B201" s="5"/>
      <c r="C201" s="5"/>
      <c r="D201" s="5"/>
      <c r="E201" s="5"/>
      <c r="F201" s="5"/>
      <c r="G201" s="5"/>
    </row>
    <row r="202" spans="1:7" ht="24" customHeight="1">
      <c r="A202" s="15" t="s">
        <v>125</v>
      </c>
      <c r="B202" s="15"/>
      <c r="C202" s="15"/>
      <c r="D202" s="15"/>
      <c r="E202" s="10"/>
      <c r="F202" s="7"/>
      <c r="G202" s="7"/>
    </row>
    <row r="203" spans="1:7" ht="24" customHeight="1">
      <c r="A203" s="5"/>
      <c r="B203" s="5"/>
      <c r="C203" s="5"/>
      <c r="D203" s="5"/>
      <c r="E203" s="5"/>
      <c r="F203" s="5"/>
      <c r="G203" s="5"/>
    </row>
    <row r="204" spans="1:7" ht="24" customHeight="1">
      <c r="A204" s="3" t="s">
        <v>1</v>
      </c>
      <c r="B204" s="3" t="s">
        <v>2</v>
      </c>
      <c r="C204" s="3" t="s">
        <v>12</v>
      </c>
      <c r="D204" s="3" t="s">
        <v>3</v>
      </c>
      <c r="E204" s="3" t="s">
        <v>4</v>
      </c>
      <c r="F204" s="3" t="s">
        <v>5</v>
      </c>
      <c r="G204" s="3" t="s">
        <v>6</v>
      </c>
    </row>
    <row r="205" spans="1:7" ht="24" customHeight="1">
      <c r="A205" s="4"/>
      <c r="B205" s="4"/>
      <c r="C205" s="4"/>
      <c r="D205" s="4"/>
      <c r="E205" s="4"/>
      <c r="F205" s="4"/>
      <c r="G205" s="4"/>
    </row>
    <row r="206" spans="1:7" ht="24" customHeight="1">
      <c r="A206" s="4" t="s">
        <v>103</v>
      </c>
      <c r="B206" s="4" t="s">
        <v>43</v>
      </c>
      <c r="C206" s="4" t="s">
        <v>13</v>
      </c>
      <c r="D206" s="4" t="s">
        <v>8</v>
      </c>
      <c r="E206" s="4">
        <v>321</v>
      </c>
      <c r="F206" s="4" t="str">
        <f t="shared" ref="F206:F209" si="19">IF(AND(C206="männlich",D206="B1"),"25",IF(AND(C206="männlich",D206="B2"),"10",IF(AND(C206="männlich",D206="B3"),"0",IF(AND(C206="männlich",D206="B4"),"-10",IF(AND(C206="weiblich",D206="B1"),"30",IF(AND(C206="weiblich",D206="B2"),"15",IF(AND(C206="weiblich",D206="B3"),"5",IF(AND(C206="weiblich",D206="B4"),"-5",""))))))))</f>
        <v>25</v>
      </c>
      <c r="G206" s="8">
        <f>E206+(E206*F206/100)</f>
        <v>401</v>
      </c>
    </row>
    <row r="207" spans="1:7" ht="24" customHeight="1">
      <c r="A207" s="4" t="s">
        <v>104</v>
      </c>
      <c r="B207" s="4" t="s">
        <v>105</v>
      </c>
      <c r="C207" s="4" t="s">
        <v>14</v>
      </c>
      <c r="D207" s="4" t="s">
        <v>9</v>
      </c>
      <c r="E207" s="4">
        <v>502</v>
      </c>
      <c r="F207" s="4" t="str">
        <f t="shared" si="19"/>
        <v>15</v>
      </c>
      <c r="G207" s="8">
        <f t="shared" ref="G207:G209" si="20">E207+(E207*F207/100)</f>
        <v>577</v>
      </c>
    </row>
    <row r="208" spans="1:7" ht="24" customHeight="1">
      <c r="A208" s="4" t="s">
        <v>106</v>
      </c>
      <c r="B208" s="4" t="s">
        <v>107</v>
      </c>
      <c r="C208" s="4" t="s">
        <v>13</v>
      </c>
      <c r="D208" s="4" t="s">
        <v>9</v>
      </c>
      <c r="E208" s="4">
        <v>406</v>
      </c>
      <c r="F208" s="4" t="str">
        <f t="shared" si="19"/>
        <v>10</v>
      </c>
      <c r="G208" s="8">
        <f t="shared" si="20"/>
        <v>447</v>
      </c>
    </row>
    <row r="209" spans="1:7" ht="24" customHeight="1">
      <c r="A209" s="4" t="s">
        <v>108</v>
      </c>
      <c r="B209" s="4" t="s">
        <v>48</v>
      </c>
      <c r="C209" s="4" t="s">
        <v>13</v>
      </c>
      <c r="D209" s="4" t="s">
        <v>9</v>
      </c>
      <c r="E209" s="4">
        <v>414</v>
      </c>
      <c r="F209" s="4" t="str">
        <f t="shared" si="19"/>
        <v>10</v>
      </c>
      <c r="G209" s="8">
        <f t="shared" si="20"/>
        <v>455</v>
      </c>
    </row>
    <row r="210" spans="1:7" ht="24" customHeight="1">
      <c r="A210" s="4"/>
      <c r="B210" s="4"/>
      <c r="C210" s="4"/>
      <c r="D210" s="4"/>
      <c r="E210" s="4"/>
      <c r="F210" s="4"/>
      <c r="G210" s="8"/>
    </row>
    <row r="211" spans="1:7" ht="24" customHeight="1">
      <c r="A211" s="3" t="s">
        <v>7</v>
      </c>
      <c r="B211" s="4"/>
      <c r="C211" s="4"/>
      <c r="D211" s="4"/>
      <c r="E211" s="4"/>
      <c r="F211" s="4"/>
      <c r="G211" s="9">
        <f>G206+G207+G208+G209</f>
        <v>1880</v>
      </c>
    </row>
    <row r="212" spans="1:7" ht="24" customHeight="1">
      <c r="A212" s="4"/>
      <c r="B212" s="4"/>
      <c r="C212" s="4"/>
      <c r="D212" s="4"/>
      <c r="E212" s="4"/>
      <c r="F212" s="4"/>
      <c r="G212" s="4"/>
    </row>
    <row r="213" spans="1:7" ht="24" customHeight="1">
      <c r="A213" s="4"/>
      <c r="B213" s="4"/>
      <c r="C213" s="16" t="s">
        <v>15</v>
      </c>
      <c r="D213" s="16"/>
      <c r="E213" s="4"/>
      <c r="F213" s="4">
        <f>IF(IF(COUNTIFS(D206:D209,"B1")&gt;0,"JA")="JA",0,20)</f>
        <v>0</v>
      </c>
      <c r="G213" s="8">
        <f>(SMALL(G206:G209,2)*F213/100)</f>
        <v>0</v>
      </c>
    </row>
    <row r="214" spans="1:7" ht="24" customHeight="1">
      <c r="A214" s="4"/>
      <c r="B214" s="4"/>
      <c r="C214" s="4"/>
      <c r="D214" s="4"/>
      <c r="E214" s="4"/>
      <c r="F214" s="4" t="str">
        <f>IF(F213=20,"Kein B1 in Mannschaft","")</f>
        <v/>
      </c>
      <c r="G214" s="4"/>
    </row>
    <row r="215" spans="1:7" ht="24" customHeight="1">
      <c r="A215" s="3" t="s">
        <v>16</v>
      </c>
      <c r="B215" s="4"/>
      <c r="C215" s="4"/>
      <c r="D215" s="4"/>
      <c r="E215" s="4"/>
      <c r="F215" s="4"/>
      <c r="G215" s="9">
        <f>G211-G213</f>
        <v>1880</v>
      </c>
    </row>
    <row r="216" spans="1:7" ht="24" customHeight="1">
      <c r="A216" s="4"/>
      <c r="B216" s="4"/>
      <c r="C216" s="4"/>
      <c r="D216" s="4"/>
      <c r="E216" s="4"/>
      <c r="F216" s="4"/>
      <c r="G216" s="4"/>
    </row>
    <row r="217" spans="1:7" ht="24" customHeight="1">
      <c r="A217" s="4"/>
      <c r="B217" s="4"/>
      <c r="C217" s="4"/>
      <c r="D217" s="4"/>
      <c r="E217" s="4"/>
      <c r="F217" s="13" t="s">
        <v>17</v>
      </c>
      <c r="G217" s="13">
        <v>7</v>
      </c>
    </row>
    <row r="218" spans="1:7" ht="24" customHeight="1">
      <c r="A218" s="4"/>
      <c r="B218" s="4"/>
      <c r="C218" s="4"/>
      <c r="D218" s="4"/>
      <c r="E218" s="4"/>
      <c r="F218" s="4"/>
      <c r="G218" s="4"/>
    </row>
    <row r="219" spans="1:7" ht="24" customHeight="1">
      <c r="A219" s="4"/>
      <c r="B219" s="4"/>
      <c r="C219" s="4"/>
      <c r="D219" s="4"/>
      <c r="E219" s="4"/>
      <c r="F219" s="4"/>
      <c r="G219" s="4"/>
    </row>
    <row r="220" spans="1:7" ht="24" customHeight="1">
      <c r="A220" s="4"/>
      <c r="B220" s="4"/>
      <c r="C220" s="4"/>
      <c r="D220" s="4"/>
      <c r="E220" s="4"/>
      <c r="F220" s="4"/>
      <c r="G220" s="4"/>
    </row>
    <row r="221" spans="1:7" ht="24" customHeight="1">
      <c r="A221" s="5"/>
      <c r="B221" s="5"/>
      <c r="C221" s="5"/>
      <c r="D221" s="5"/>
      <c r="E221" s="5"/>
      <c r="F221" s="5"/>
      <c r="G221" s="5"/>
    </row>
    <row r="222" spans="1:7" ht="24" customHeight="1">
      <c r="A222" s="15" t="s">
        <v>137</v>
      </c>
      <c r="B222" s="15"/>
      <c r="C222" s="15"/>
      <c r="D222" s="15"/>
      <c r="E222" s="10"/>
      <c r="F222" s="7"/>
      <c r="G222" s="7"/>
    </row>
    <row r="223" spans="1:7" ht="24" customHeight="1">
      <c r="A223" s="5"/>
      <c r="B223" s="5"/>
      <c r="C223" s="5"/>
      <c r="D223" s="5"/>
      <c r="E223" s="5"/>
      <c r="F223" s="5"/>
      <c r="G223" s="5"/>
    </row>
    <row r="224" spans="1:7" ht="24" customHeight="1">
      <c r="A224" s="3" t="s">
        <v>1</v>
      </c>
      <c r="B224" s="3" t="s">
        <v>2</v>
      </c>
      <c r="C224" s="3" t="s">
        <v>12</v>
      </c>
      <c r="D224" s="3" t="s">
        <v>3</v>
      </c>
      <c r="E224" s="3" t="s">
        <v>4</v>
      </c>
      <c r="F224" s="3" t="s">
        <v>5</v>
      </c>
      <c r="G224" s="3" t="s">
        <v>6</v>
      </c>
    </row>
    <row r="225" spans="1:7" ht="24" customHeight="1">
      <c r="A225" s="4"/>
      <c r="B225" s="4"/>
      <c r="C225" s="4"/>
      <c r="D225" s="4"/>
      <c r="E225" s="4"/>
      <c r="F225" s="4"/>
      <c r="G225" s="4"/>
    </row>
    <row r="226" spans="1:7" ht="24" customHeight="1">
      <c r="A226" s="4" t="s">
        <v>78</v>
      </c>
      <c r="B226" s="4" t="s">
        <v>79</v>
      </c>
      <c r="C226" s="4" t="s">
        <v>13</v>
      </c>
      <c r="D226" s="4" t="s">
        <v>8</v>
      </c>
      <c r="E226" s="4">
        <v>362</v>
      </c>
      <c r="F226" s="4" t="str">
        <f t="shared" ref="F226:F229" si="21">IF(AND(C226="männlich",D226="B1"),"25",IF(AND(C226="männlich",D226="B2"),"10",IF(AND(C226="männlich",D226="B3"),"0",IF(AND(C226="männlich",D226="B4"),"-10",IF(AND(C226="weiblich",D226="B1"),"30",IF(AND(C226="weiblich",D226="B2"),"15",IF(AND(C226="weiblich",D226="B3"),"5",IF(AND(C226="weiblich",D226="B4"),"-5",""))))))))</f>
        <v>25</v>
      </c>
      <c r="G226" s="8">
        <f>E226+(E226*F226/100)</f>
        <v>453</v>
      </c>
    </row>
    <row r="227" spans="1:7" ht="24" customHeight="1">
      <c r="A227" s="4" t="s">
        <v>77</v>
      </c>
      <c r="B227" s="4" t="s">
        <v>29</v>
      </c>
      <c r="C227" s="4" t="s">
        <v>14</v>
      </c>
      <c r="D227" s="4" t="s">
        <v>11</v>
      </c>
      <c r="E227" s="4">
        <v>521</v>
      </c>
      <c r="F227" s="4" t="str">
        <f t="shared" si="21"/>
        <v>5</v>
      </c>
      <c r="G227" s="8">
        <f t="shared" ref="G227:G229" si="22">E227+(E227*F227/100)</f>
        <v>547</v>
      </c>
    </row>
    <row r="228" spans="1:7" ht="24" customHeight="1">
      <c r="A228" s="4" t="s">
        <v>80</v>
      </c>
      <c r="B228" s="4" t="s">
        <v>81</v>
      </c>
      <c r="C228" s="4" t="s">
        <v>13</v>
      </c>
      <c r="D228" s="4" t="s">
        <v>11</v>
      </c>
      <c r="E228" s="4">
        <v>405</v>
      </c>
      <c r="F228" s="4" t="str">
        <f t="shared" si="21"/>
        <v>0</v>
      </c>
      <c r="G228" s="8">
        <f t="shared" si="22"/>
        <v>405</v>
      </c>
    </row>
    <row r="229" spans="1:7" ht="24" customHeight="1">
      <c r="A229" s="4" t="s">
        <v>77</v>
      </c>
      <c r="B229" s="4" t="s">
        <v>61</v>
      </c>
      <c r="C229" s="4" t="s">
        <v>13</v>
      </c>
      <c r="D229" s="4" t="s">
        <v>8</v>
      </c>
      <c r="E229" s="4">
        <v>303</v>
      </c>
      <c r="F229" s="4" t="str">
        <f t="shared" si="21"/>
        <v>25</v>
      </c>
      <c r="G229" s="8">
        <f t="shared" si="22"/>
        <v>379</v>
      </c>
    </row>
    <row r="230" spans="1:7" ht="24" customHeight="1">
      <c r="A230" s="4"/>
      <c r="B230" s="4"/>
      <c r="C230" s="4"/>
      <c r="D230" s="4"/>
      <c r="E230" s="4"/>
      <c r="F230" s="4"/>
      <c r="G230" s="8"/>
    </row>
    <row r="231" spans="1:7" ht="24" customHeight="1">
      <c r="A231" s="3" t="s">
        <v>7</v>
      </c>
      <c r="B231" s="4"/>
      <c r="C231" s="4"/>
      <c r="D231" s="4"/>
      <c r="E231" s="4"/>
      <c r="F231" s="4"/>
      <c r="G231" s="9">
        <f>G226+G227+G228+G229</f>
        <v>1784</v>
      </c>
    </row>
    <row r="232" spans="1:7" ht="24" customHeight="1">
      <c r="A232" s="4"/>
      <c r="B232" s="4"/>
      <c r="C232" s="4"/>
      <c r="D232" s="4"/>
      <c r="E232" s="4"/>
      <c r="F232" s="4"/>
      <c r="G232" s="4"/>
    </row>
    <row r="233" spans="1:7" ht="24" customHeight="1">
      <c r="A233" s="4"/>
      <c r="B233" s="4"/>
      <c r="C233" s="16" t="s">
        <v>15</v>
      </c>
      <c r="D233" s="16"/>
      <c r="E233" s="4"/>
      <c r="F233" s="4">
        <f>IF(IF(COUNTIFS(D226:D229,"B1")&gt;0,"JA")="JA",0,20)</f>
        <v>0</v>
      </c>
      <c r="G233" s="8">
        <f>(SMALL(G226:G229,2)*F233/100)</f>
        <v>0</v>
      </c>
    </row>
    <row r="234" spans="1:7" ht="24" customHeight="1">
      <c r="A234" s="4"/>
      <c r="B234" s="4"/>
      <c r="C234" s="4"/>
      <c r="D234" s="4"/>
      <c r="E234" s="4"/>
      <c r="F234" s="4" t="str">
        <f>IF(F233=20,"Kein B1 in Mannschaft","")</f>
        <v/>
      </c>
      <c r="G234" s="4"/>
    </row>
    <row r="235" spans="1:7" ht="24" customHeight="1">
      <c r="A235" s="3" t="s">
        <v>16</v>
      </c>
      <c r="B235" s="4"/>
      <c r="C235" s="4"/>
      <c r="D235" s="4"/>
      <c r="E235" s="4"/>
      <c r="F235" s="4"/>
      <c r="G235" s="9">
        <f>G231-G233</f>
        <v>1784</v>
      </c>
    </row>
    <row r="236" spans="1:7" ht="24" customHeight="1">
      <c r="A236" s="4"/>
      <c r="B236" s="4"/>
      <c r="C236" s="4"/>
      <c r="D236" s="4"/>
      <c r="E236" s="4"/>
      <c r="F236" s="4"/>
      <c r="G236" s="4"/>
    </row>
    <row r="237" spans="1:7" ht="24" customHeight="1">
      <c r="A237" s="4"/>
      <c r="B237" s="4"/>
      <c r="C237" s="4"/>
      <c r="D237" s="4"/>
      <c r="E237" s="4"/>
      <c r="F237" s="13" t="s">
        <v>17</v>
      </c>
      <c r="G237" s="13">
        <v>11</v>
      </c>
    </row>
    <row r="238" spans="1:7" ht="24" customHeight="1">
      <c r="A238" s="4"/>
      <c r="B238" s="4"/>
      <c r="C238" s="4"/>
      <c r="D238" s="4"/>
      <c r="E238" s="4"/>
      <c r="F238" s="4"/>
      <c r="G238" s="4"/>
    </row>
    <row r="239" spans="1:7" ht="24" customHeight="1">
      <c r="A239" s="4"/>
      <c r="B239" s="4"/>
      <c r="C239" s="4"/>
      <c r="D239" s="4"/>
      <c r="E239" s="4"/>
      <c r="F239" s="4"/>
      <c r="G239" s="4"/>
    </row>
    <row r="240" spans="1:7" ht="24" customHeight="1">
      <c r="A240" s="4"/>
      <c r="B240" s="4"/>
      <c r="C240" s="4"/>
      <c r="D240" s="4"/>
      <c r="E240" s="4"/>
      <c r="F240" s="4"/>
      <c r="G240" s="4"/>
    </row>
    <row r="241" spans="1:7" ht="24" customHeight="1">
      <c r="A241" s="5"/>
      <c r="B241" s="5"/>
      <c r="C241" s="5"/>
      <c r="D241" s="5"/>
      <c r="E241" s="5"/>
      <c r="F241" s="5"/>
      <c r="G241" s="5"/>
    </row>
    <row r="242" spans="1:7" ht="24" customHeight="1">
      <c r="A242" s="10" t="s">
        <v>82</v>
      </c>
      <c r="B242" s="10"/>
      <c r="C242" s="10"/>
      <c r="D242" s="10"/>
      <c r="E242" s="10"/>
      <c r="F242" s="7"/>
      <c r="G242" s="7"/>
    </row>
    <row r="243" spans="1:7" ht="24" customHeight="1">
      <c r="A243" s="5"/>
      <c r="B243" s="5"/>
      <c r="C243" s="5"/>
      <c r="D243" s="5"/>
      <c r="E243" s="5"/>
      <c r="F243" s="5"/>
      <c r="G243" s="5"/>
    </row>
    <row r="244" spans="1:7" ht="24" customHeight="1">
      <c r="A244" s="3" t="s">
        <v>1</v>
      </c>
      <c r="B244" s="3" t="s">
        <v>2</v>
      </c>
      <c r="C244" s="3" t="s">
        <v>12</v>
      </c>
      <c r="D244" s="3" t="s">
        <v>3</v>
      </c>
      <c r="E244" s="3" t="s">
        <v>4</v>
      </c>
      <c r="F244" s="3" t="s">
        <v>5</v>
      </c>
      <c r="G244" s="3" t="s">
        <v>6</v>
      </c>
    </row>
    <row r="245" spans="1:7" ht="24" customHeight="1">
      <c r="A245" s="4"/>
      <c r="B245" s="4"/>
      <c r="C245" s="4"/>
      <c r="D245" s="4"/>
      <c r="E245" s="4"/>
      <c r="F245" s="4"/>
      <c r="G245" s="4"/>
    </row>
    <row r="246" spans="1:7" ht="24" customHeight="1">
      <c r="A246" s="4" t="s">
        <v>91</v>
      </c>
      <c r="B246" s="4" t="s">
        <v>61</v>
      </c>
      <c r="C246" s="4" t="s">
        <v>13</v>
      </c>
      <c r="D246" s="4" t="s">
        <v>10</v>
      </c>
      <c r="E246" s="4">
        <v>584</v>
      </c>
      <c r="F246" s="4" t="str">
        <f t="shared" ref="F246:F249" si="23">IF(AND(C246="männlich",D246="B1"),"25",IF(AND(C246="männlich",D246="B2"),"10",IF(AND(C246="männlich",D246="B3"),"0",IF(AND(C246="männlich",D246="B4"),"-10",IF(AND(C246="weiblich",D246="B1"),"30",IF(AND(C246="weiblich",D246="B2"),"15",IF(AND(C246="weiblich",D246="B3"),"5",IF(AND(C246="weiblich",D246="B4"),"-5",""))))))))</f>
        <v>-10</v>
      </c>
      <c r="G246" s="8">
        <f>E246+(E246*F246/100)</f>
        <v>526</v>
      </c>
    </row>
    <row r="247" spans="1:7" ht="24" customHeight="1">
      <c r="A247" s="4" t="s">
        <v>140</v>
      </c>
      <c r="B247" s="4" t="s">
        <v>107</v>
      </c>
      <c r="C247" s="4" t="s">
        <v>13</v>
      </c>
      <c r="D247" s="4" t="s">
        <v>10</v>
      </c>
      <c r="E247" s="4">
        <v>575</v>
      </c>
      <c r="F247" s="4" t="str">
        <f t="shared" si="23"/>
        <v>-10</v>
      </c>
      <c r="G247" s="8">
        <f t="shared" ref="G247:G249" si="24">E247+(E247*F247/100)</f>
        <v>518</v>
      </c>
    </row>
    <row r="248" spans="1:7" ht="24" customHeight="1">
      <c r="A248" s="4" t="s">
        <v>85</v>
      </c>
      <c r="B248" s="4" t="s">
        <v>86</v>
      </c>
      <c r="C248" s="4" t="s">
        <v>13</v>
      </c>
      <c r="D248" s="4" t="s">
        <v>10</v>
      </c>
      <c r="E248" s="4">
        <v>571</v>
      </c>
      <c r="F248" s="4" t="str">
        <f t="shared" si="23"/>
        <v>-10</v>
      </c>
      <c r="G248" s="8">
        <f t="shared" si="24"/>
        <v>514</v>
      </c>
    </row>
    <row r="249" spans="1:7" ht="24" customHeight="1">
      <c r="A249" s="4" t="s">
        <v>90</v>
      </c>
      <c r="B249" s="4" t="s">
        <v>115</v>
      </c>
      <c r="C249" s="4" t="s">
        <v>13</v>
      </c>
      <c r="D249" s="4" t="s">
        <v>10</v>
      </c>
      <c r="E249" s="4">
        <v>568</v>
      </c>
      <c r="F249" s="4" t="str">
        <f t="shared" si="23"/>
        <v>-10</v>
      </c>
      <c r="G249" s="8">
        <f t="shared" si="24"/>
        <v>511</v>
      </c>
    </row>
    <row r="250" spans="1:7" ht="24" customHeight="1">
      <c r="A250" s="4"/>
      <c r="B250" s="4"/>
      <c r="C250" s="4"/>
      <c r="D250" s="4"/>
      <c r="E250" s="4"/>
      <c r="F250" s="4"/>
      <c r="G250" s="8"/>
    </row>
    <row r="251" spans="1:7" ht="24" customHeight="1">
      <c r="A251" s="3" t="s">
        <v>7</v>
      </c>
      <c r="B251" s="4"/>
      <c r="C251" s="4"/>
      <c r="D251" s="4"/>
      <c r="E251" s="4"/>
      <c r="F251" s="4"/>
      <c r="G251" s="9">
        <f>G246+G247+G248+G249</f>
        <v>2069</v>
      </c>
    </row>
    <row r="252" spans="1:7" ht="24" customHeight="1">
      <c r="A252" s="4"/>
      <c r="B252" s="4"/>
      <c r="C252" s="4"/>
      <c r="D252" s="4"/>
      <c r="E252" s="4"/>
      <c r="F252" s="4"/>
      <c r="G252" s="4"/>
    </row>
    <row r="253" spans="1:7" ht="24" customHeight="1">
      <c r="A253" s="4"/>
      <c r="B253" s="4"/>
      <c r="C253" s="16" t="s">
        <v>15</v>
      </c>
      <c r="D253" s="16"/>
      <c r="E253" s="4"/>
      <c r="F253" s="4">
        <f>IF(IF(COUNTIFS(D246:D249,"B1")&gt;0,"JA")="JA",0,20)</f>
        <v>20</v>
      </c>
      <c r="G253" s="8">
        <f>(SMALL(G246:G249,2)*F253/100)</f>
        <v>103</v>
      </c>
    </row>
    <row r="254" spans="1:7" ht="24" customHeight="1">
      <c r="A254" s="4"/>
      <c r="B254" s="4"/>
      <c r="C254" s="4"/>
      <c r="D254" s="4"/>
      <c r="E254" s="4"/>
      <c r="F254" s="4" t="str">
        <f>IF(F253=20,"Kein B1 in Mannschaft","")</f>
        <v>Kein B1 in Mannschaft</v>
      </c>
      <c r="G254" s="4"/>
    </row>
    <row r="255" spans="1:7" ht="24" customHeight="1">
      <c r="A255" s="3" t="s">
        <v>16</v>
      </c>
      <c r="B255" s="4"/>
      <c r="C255" s="4"/>
      <c r="D255" s="4"/>
      <c r="E255" s="4"/>
      <c r="F255" s="4"/>
      <c r="G255" s="9">
        <f>G251-G253</f>
        <v>1966</v>
      </c>
    </row>
    <row r="256" spans="1:7" ht="24" customHeight="1">
      <c r="A256" s="4"/>
      <c r="B256" s="4"/>
      <c r="C256" s="4"/>
      <c r="D256" s="4"/>
      <c r="E256" s="4"/>
      <c r="F256" s="4"/>
      <c r="G256" s="4"/>
    </row>
    <row r="257" spans="1:7" ht="24" customHeight="1">
      <c r="A257" s="4"/>
      <c r="B257" s="4"/>
      <c r="C257" s="4"/>
      <c r="D257" s="4"/>
      <c r="E257" s="4"/>
      <c r="F257" s="13" t="s">
        <v>17</v>
      </c>
      <c r="G257" s="13">
        <v>6</v>
      </c>
    </row>
    <row r="258" spans="1:7" ht="24" customHeight="1">
      <c r="A258" s="4"/>
      <c r="B258" s="4"/>
      <c r="C258" s="4"/>
      <c r="D258" s="4"/>
      <c r="E258" s="4"/>
      <c r="F258" s="3"/>
      <c r="G258" s="3"/>
    </row>
    <row r="259" spans="1:7" ht="24" customHeight="1">
      <c r="A259" s="4"/>
      <c r="B259" s="4"/>
      <c r="C259" s="4"/>
      <c r="D259" s="4"/>
      <c r="E259" s="4"/>
      <c r="F259" s="3"/>
      <c r="G259" s="3"/>
    </row>
    <row r="260" spans="1:7" ht="24" customHeight="1">
      <c r="A260" s="4"/>
      <c r="B260" s="4"/>
      <c r="C260" s="4"/>
      <c r="D260" s="4"/>
      <c r="E260" s="4"/>
      <c r="F260" s="3"/>
      <c r="G260" s="3"/>
    </row>
    <row r="261" spans="1:7" ht="24" customHeight="1">
      <c r="A261" s="5"/>
      <c r="B261" s="5"/>
      <c r="C261" s="5"/>
      <c r="D261" s="5"/>
      <c r="E261" s="5"/>
      <c r="F261" s="5"/>
      <c r="G261" s="5"/>
    </row>
    <row r="262" spans="1:7" ht="24" customHeight="1">
      <c r="A262" s="10" t="s">
        <v>89</v>
      </c>
      <c r="B262" s="10"/>
      <c r="C262" s="10"/>
      <c r="D262" s="10"/>
      <c r="E262" s="10"/>
      <c r="F262" s="7"/>
      <c r="G262" s="7"/>
    </row>
    <row r="263" spans="1:7" ht="24" customHeight="1">
      <c r="A263" s="5"/>
      <c r="B263" s="5"/>
      <c r="C263" s="5"/>
      <c r="D263" s="5"/>
      <c r="E263" s="5"/>
      <c r="F263" s="5"/>
      <c r="G263" s="5"/>
    </row>
    <row r="264" spans="1:7" ht="24" customHeight="1">
      <c r="A264" s="3" t="s">
        <v>1</v>
      </c>
      <c r="B264" s="3" t="s">
        <v>2</v>
      </c>
      <c r="C264" s="3" t="s">
        <v>12</v>
      </c>
      <c r="D264" s="3" t="s">
        <v>3</v>
      </c>
      <c r="E264" s="3" t="s">
        <v>4</v>
      </c>
      <c r="F264" s="3" t="s">
        <v>5</v>
      </c>
      <c r="G264" s="3" t="s">
        <v>6</v>
      </c>
    </row>
    <row r="265" spans="1:7" ht="24" customHeight="1">
      <c r="A265" s="4"/>
      <c r="B265" s="4"/>
      <c r="C265" s="4"/>
      <c r="D265" s="4"/>
      <c r="E265" s="4"/>
      <c r="F265" s="4"/>
      <c r="G265" s="4"/>
    </row>
    <row r="266" spans="1:7" ht="24" customHeight="1">
      <c r="A266" s="4" t="s">
        <v>121</v>
      </c>
      <c r="B266" s="4" t="s">
        <v>56</v>
      </c>
      <c r="C266" s="4" t="s">
        <v>13</v>
      </c>
      <c r="D266" s="4" t="s">
        <v>11</v>
      </c>
      <c r="E266" s="4">
        <v>451</v>
      </c>
      <c r="F266" s="4" t="str">
        <f t="shared" ref="F266:F269" si="25">IF(AND(C266="männlich",D266="B1"),"25",IF(AND(C266="männlich",D266="B2"),"10",IF(AND(C266="männlich",D266="B3"),"0",IF(AND(C266="männlich",D266="B4"),"-10",IF(AND(C266="weiblich",D266="B1"),"30",IF(AND(C266="weiblich",D266="B2"),"15",IF(AND(C266="weiblich",D266="B3"),"5",IF(AND(C266="weiblich",D266="B4"),"-5",""))))))))</f>
        <v>0</v>
      </c>
      <c r="G266" s="8">
        <f>E266+(E266*F266/100)</f>
        <v>451</v>
      </c>
    </row>
    <row r="267" spans="1:7" ht="24" customHeight="1">
      <c r="A267" s="4" t="s">
        <v>44</v>
      </c>
      <c r="B267" s="4" t="s">
        <v>45</v>
      </c>
      <c r="C267" s="4" t="s">
        <v>13</v>
      </c>
      <c r="D267" s="4" t="s">
        <v>10</v>
      </c>
      <c r="E267" s="4">
        <v>472</v>
      </c>
      <c r="F267" s="4" t="str">
        <f t="shared" si="25"/>
        <v>-10</v>
      </c>
      <c r="G267" s="8">
        <f t="shared" ref="G267:G269" si="26">E267+(E267*F267/100)</f>
        <v>425</v>
      </c>
    </row>
    <row r="268" spans="1:7" ht="24" customHeight="1">
      <c r="A268" s="4" t="s">
        <v>53</v>
      </c>
      <c r="B268" s="4" t="s">
        <v>54</v>
      </c>
      <c r="C268" s="4" t="s">
        <v>13</v>
      </c>
      <c r="D268" s="4" t="s">
        <v>9</v>
      </c>
      <c r="E268" s="4">
        <v>369</v>
      </c>
      <c r="F268" s="4" t="str">
        <f t="shared" si="25"/>
        <v>10</v>
      </c>
      <c r="G268" s="8">
        <f t="shared" si="26"/>
        <v>406</v>
      </c>
    </row>
    <row r="269" spans="1:7" ht="24" customHeight="1">
      <c r="A269" s="4" t="s">
        <v>55</v>
      </c>
      <c r="B269" s="4" t="s">
        <v>56</v>
      </c>
      <c r="C269" s="4" t="s">
        <v>13</v>
      </c>
      <c r="D269" s="4" t="s">
        <v>10</v>
      </c>
      <c r="E269" s="4">
        <v>422</v>
      </c>
      <c r="F269" s="4" t="str">
        <f t="shared" si="25"/>
        <v>-10</v>
      </c>
      <c r="G269" s="8">
        <f t="shared" si="26"/>
        <v>380</v>
      </c>
    </row>
    <row r="270" spans="1:7" ht="24" customHeight="1">
      <c r="A270" s="4"/>
      <c r="B270" s="4"/>
      <c r="C270" s="4"/>
      <c r="D270" s="4"/>
      <c r="E270" s="4"/>
      <c r="F270" s="4"/>
      <c r="G270" s="8"/>
    </row>
    <row r="271" spans="1:7" ht="24" customHeight="1">
      <c r="A271" s="3" t="s">
        <v>7</v>
      </c>
      <c r="B271" s="4"/>
      <c r="C271" s="4"/>
      <c r="D271" s="4"/>
      <c r="E271" s="4"/>
      <c r="F271" s="4"/>
      <c r="G271" s="9">
        <f>G266+G267+G268+G269</f>
        <v>1662</v>
      </c>
    </row>
    <row r="272" spans="1:7" ht="24" customHeight="1">
      <c r="A272" s="4"/>
      <c r="B272" s="4"/>
      <c r="C272" s="4"/>
      <c r="D272" s="4"/>
      <c r="E272" s="4"/>
      <c r="F272" s="4"/>
      <c r="G272" s="4"/>
    </row>
    <row r="273" spans="1:7" ht="24" customHeight="1">
      <c r="A273" s="4"/>
      <c r="B273" s="4"/>
      <c r="C273" s="16" t="s">
        <v>15</v>
      </c>
      <c r="D273" s="16"/>
      <c r="E273" s="4"/>
      <c r="F273" s="4">
        <f>IF(IF(COUNTIFS(D266:D269,"B1")&gt;0,"JA")="JA",0,20)</f>
        <v>20</v>
      </c>
      <c r="G273" s="8">
        <f>(SMALL(G266:G269,2)*F273/100)</f>
        <v>81</v>
      </c>
    </row>
    <row r="274" spans="1:7" ht="24" customHeight="1">
      <c r="A274" s="4"/>
      <c r="B274" s="4"/>
      <c r="C274" s="4"/>
      <c r="D274" s="4"/>
      <c r="E274" s="4"/>
      <c r="F274" s="4" t="str">
        <f>IF(F273=20,"Kein B1 in Mannschaft","")</f>
        <v>Kein B1 in Mannschaft</v>
      </c>
      <c r="G274" s="4"/>
    </row>
    <row r="275" spans="1:7" ht="24" customHeight="1">
      <c r="A275" s="3" t="s">
        <v>16</v>
      </c>
      <c r="B275" s="4"/>
      <c r="C275" s="4"/>
      <c r="D275" s="4"/>
      <c r="E275" s="4"/>
      <c r="F275" s="4"/>
      <c r="G275" s="9">
        <f>G271-G273</f>
        <v>1581</v>
      </c>
    </row>
    <row r="276" spans="1:7" ht="24" customHeight="1">
      <c r="A276" s="4"/>
      <c r="B276" s="4"/>
      <c r="C276" s="4"/>
      <c r="D276" s="4"/>
      <c r="E276" s="4"/>
      <c r="F276" s="4"/>
      <c r="G276" s="4"/>
    </row>
    <row r="277" spans="1:7" ht="24" customHeight="1">
      <c r="A277" s="4"/>
      <c r="B277" s="4"/>
      <c r="C277" s="4"/>
      <c r="D277" s="4"/>
      <c r="E277" s="4"/>
      <c r="F277" s="13" t="s">
        <v>17</v>
      </c>
      <c r="G277" s="13">
        <v>15</v>
      </c>
    </row>
    <row r="278" spans="1:7" ht="24" customHeight="1">
      <c r="A278" s="4"/>
      <c r="B278" s="4"/>
      <c r="C278" s="4"/>
      <c r="D278" s="4"/>
      <c r="E278" s="4"/>
      <c r="F278" s="3"/>
      <c r="G278" s="3"/>
    </row>
    <row r="279" spans="1:7" ht="24" customHeight="1">
      <c r="A279" s="4"/>
      <c r="B279" s="4"/>
      <c r="C279" s="4"/>
      <c r="D279" s="4"/>
      <c r="E279" s="4"/>
      <c r="F279" s="3"/>
      <c r="G279" s="3"/>
    </row>
    <row r="280" spans="1:7" ht="24" customHeight="1">
      <c r="A280" s="4"/>
      <c r="B280" s="4"/>
      <c r="C280" s="4"/>
      <c r="D280" s="4"/>
      <c r="E280" s="4"/>
      <c r="F280" s="3"/>
      <c r="G280" s="3"/>
    </row>
    <row r="281" spans="1:7" ht="24" customHeight="1">
      <c r="A281" s="10"/>
      <c r="G281" s="1"/>
    </row>
    <row r="282" spans="1:7" ht="24" customHeight="1">
      <c r="A282" s="14" t="s">
        <v>88</v>
      </c>
      <c r="B282" s="14"/>
      <c r="C282" s="14"/>
      <c r="D282" s="14"/>
      <c r="E282" s="14"/>
      <c r="F282" s="7"/>
      <c r="G282" s="7"/>
    </row>
    <row r="283" spans="1:7" ht="24" customHeight="1">
      <c r="A283" s="11"/>
      <c r="B283" s="11"/>
      <c r="C283" s="11"/>
      <c r="D283" s="11"/>
      <c r="E283" s="11"/>
      <c r="F283" s="11"/>
      <c r="G283" s="11"/>
    </row>
    <row r="284" spans="1:7" ht="24" customHeight="1">
      <c r="A284" s="3" t="s">
        <v>1</v>
      </c>
      <c r="B284" s="3" t="s">
        <v>2</v>
      </c>
      <c r="C284" s="3" t="s">
        <v>12</v>
      </c>
      <c r="D284" s="3" t="s">
        <v>3</v>
      </c>
      <c r="E284" s="3" t="s">
        <v>4</v>
      </c>
      <c r="F284" s="3" t="s">
        <v>5</v>
      </c>
      <c r="G284" s="3" t="s">
        <v>6</v>
      </c>
    </row>
    <row r="285" spans="1:7" ht="24" customHeight="1">
      <c r="A285" s="11"/>
      <c r="B285" s="11"/>
      <c r="C285" s="11"/>
      <c r="D285" s="11"/>
      <c r="E285" s="11"/>
      <c r="F285" s="11"/>
      <c r="G285" s="11"/>
    </row>
    <row r="286" spans="1:7" ht="24" customHeight="1">
      <c r="A286" s="4" t="s">
        <v>139</v>
      </c>
      <c r="B286" s="4" t="s">
        <v>138</v>
      </c>
      <c r="C286" s="4" t="s">
        <v>13</v>
      </c>
      <c r="D286" s="4" t="s">
        <v>10</v>
      </c>
      <c r="E286" s="4">
        <v>517</v>
      </c>
      <c r="F286" s="4" t="str">
        <f t="shared" ref="F286:F289" si="27">IF(AND(C286="männlich",D286="B1"),"25",IF(AND(C286="männlich",D286="B2"),"10",IF(AND(C286="männlich",D286="B3"),"0",IF(AND(C286="männlich",D286="B4"),"-10",IF(AND(C286="weiblich",D286="B1"),"30",IF(AND(C286="weiblich",D286="B2"),"15",IF(AND(C286="weiblich",D286="B3"),"5",IF(AND(C286="weiblich",D286="B4"),"-5",""))))))))</f>
        <v>-10</v>
      </c>
      <c r="G286" s="8">
        <f>E286+(E286*F286/100)</f>
        <v>465</v>
      </c>
    </row>
    <row r="287" spans="1:7" ht="24" customHeight="1">
      <c r="A287" s="4" t="s">
        <v>83</v>
      </c>
      <c r="B287" s="4" t="s">
        <v>84</v>
      </c>
      <c r="C287" s="4" t="s">
        <v>13</v>
      </c>
      <c r="D287" s="4" t="s">
        <v>10</v>
      </c>
      <c r="E287" s="4">
        <v>544</v>
      </c>
      <c r="F287" s="4" t="str">
        <f t="shared" si="27"/>
        <v>-10</v>
      </c>
      <c r="G287" s="8">
        <f t="shared" ref="G287:G289" si="28">E287+(E287*F287/100)</f>
        <v>490</v>
      </c>
    </row>
    <row r="288" spans="1:7" ht="24" customHeight="1">
      <c r="A288" s="4" t="s">
        <v>141</v>
      </c>
      <c r="B288" s="4" t="s">
        <v>87</v>
      </c>
      <c r="C288" s="4" t="s">
        <v>13</v>
      </c>
      <c r="D288" s="4" t="s">
        <v>10</v>
      </c>
      <c r="E288" s="4">
        <v>555</v>
      </c>
      <c r="F288" s="4" t="str">
        <f t="shared" si="27"/>
        <v>-10</v>
      </c>
      <c r="G288" s="8">
        <f t="shared" si="28"/>
        <v>500</v>
      </c>
    </row>
    <row r="289" spans="1:7" ht="24" customHeight="1">
      <c r="A289" s="4" t="s">
        <v>116</v>
      </c>
      <c r="B289" s="4" t="s">
        <v>117</v>
      </c>
      <c r="C289" s="4" t="s">
        <v>13</v>
      </c>
      <c r="D289" s="4" t="s">
        <v>10</v>
      </c>
      <c r="E289" s="4">
        <v>502</v>
      </c>
      <c r="F289" s="4" t="str">
        <f t="shared" si="27"/>
        <v>-10</v>
      </c>
      <c r="G289" s="8">
        <f t="shared" si="28"/>
        <v>452</v>
      </c>
    </row>
    <row r="290" spans="1:7" ht="24" customHeight="1">
      <c r="A290" s="4"/>
      <c r="B290" s="4"/>
      <c r="C290" s="4"/>
      <c r="D290" s="4"/>
      <c r="E290" s="4"/>
      <c r="F290" s="4"/>
      <c r="G290" s="8"/>
    </row>
    <row r="291" spans="1:7" ht="24" customHeight="1">
      <c r="A291" s="3" t="s">
        <v>7</v>
      </c>
      <c r="B291" s="4"/>
      <c r="C291" s="4"/>
      <c r="D291" s="4"/>
      <c r="E291" s="4"/>
      <c r="F291" s="4"/>
      <c r="G291" s="9">
        <f>G286+G287+G288+G289</f>
        <v>1907</v>
      </c>
    </row>
    <row r="292" spans="1:7" ht="24" customHeight="1">
      <c r="A292" s="4"/>
      <c r="B292" s="4"/>
      <c r="C292" s="4"/>
      <c r="D292" s="4"/>
      <c r="E292" s="4"/>
      <c r="F292" s="4"/>
      <c r="G292" s="4"/>
    </row>
    <row r="293" spans="1:7" ht="24" customHeight="1">
      <c r="A293" s="4"/>
      <c r="B293" s="4"/>
      <c r="C293" s="16" t="s">
        <v>15</v>
      </c>
      <c r="D293" s="16"/>
      <c r="E293" s="8"/>
      <c r="F293" s="4">
        <f>IF(IF(COUNTIFS(D286:D289,"B1")&gt;0,"JA")="JA",0,20)</f>
        <v>20</v>
      </c>
      <c r="G293" s="8">
        <f>(SMALL(G286:G289,2)*F293/100)</f>
        <v>93</v>
      </c>
    </row>
    <row r="294" spans="1:7" ht="24" customHeight="1">
      <c r="A294" s="4"/>
      <c r="B294" s="4"/>
      <c r="C294" s="4"/>
      <c r="D294" s="4"/>
      <c r="E294" s="4"/>
      <c r="F294" s="4" t="str">
        <f>IF(F293=20,"Kein B1 in Mannschaft","")</f>
        <v>Kein B1 in Mannschaft</v>
      </c>
      <c r="G294" s="4"/>
    </row>
    <row r="295" spans="1:7" ht="24" customHeight="1">
      <c r="A295" s="3" t="s">
        <v>16</v>
      </c>
      <c r="B295" s="4"/>
      <c r="C295" s="4"/>
      <c r="D295" s="4"/>
      <c r="E295" s="4"/>
      <c r="F295" s="4"/>
      <c r="G295" s="9">
        <f>G291-G293</f>
        <v>1814</v>
      </c>
    </row>
    <row r="296" spans="1:7" ht="24" customHeight="1">
      <c r="A296" s="3"/>
      <c r="B296" s="4"/>
      <c r="C296" s="4"/>
      <c r="D296" s="4"/>
      <c r="E296" s="4"/>
      <c r="F296" s="4"/>
      <c r="G296" s="4"/>
    </row>
    <row r="297" spans="1:7" ht="24" customHeight="1">
      <c r="A297" s="4"/>
      <c r="B297" s="4"/>
      <c r="C297" s="4"/>
      <c r="D297" s="4"/>
      <c r="E297" s="4"/>
      <c r="F297" s="13" t="s">
        <v>17</v>
      </c>
      <c r="G297" s="13">
        <v>10</v>
      </c>
    </row>
    <row r="298" spans="1:7" ht="24" customHeight="1">
      <c r="A298" s="4"/>
      <c r="B298" s="4"/>
      <c r="C298" s="4"/>
      <c r="D298" s="4"/>
      <c r="E298" s="4"/>
      <c r="F298" s="3"/>
      <c r="G298" s="3"/>
    </row>
    <row r="299" spans="1:7" ht="24" customHeight="1">
      <c r="A299" s="1"/>
      <c r="B299" s="4"/>
      <c r="C299" s="4"/>
      <c r="D299" s="4"/>
      <c r="E299" s="4"/>
      <c r="F299" s="3"/>
      <c r="G299" s="3"/>
    </row>
    <row r="300" spans="1:7" ht="24" customHeight="1">
      <c r="A300" s="4"/>
      <c r="B300" s="11"/>
      <c r="C300" s="1"/>
      <c r="D300" s="11"/>
      <c r="E300" s="11"/>
      <c r="F300" s="12"/>
      <c r="G300" s="12"/>
    </row>
    <row r="301" spans="1:7" ht="24" customHeight="1">
      <c r="A301" s="10"/>
      <c r="G301" s="1"/>
    </row>
    <row r="302" spans="1:7" ht="24" customHeight="1">
      <c r="A302" s="14" t="s">
        <v>144</v>
      </c>
      <c r="B302" s="14"/>
      <c r="C302" s="14"/>
      <c r="D302" s="14"/>
      <c r="E302" s="14"/>
      <c r="F302" s="7"/>
      <c r="G302" s="7"/>
    </row>
    <row r="303" spans="1:7" ht="24" customHeight="1">
      <c r="A303" s="11"/>
      <c r="B303" s="11"/>
      <c r="C303" s="11"/>
      <c r="D303" s="11"/>
      <c r="E303" s="11"/>
      <c r="F303" s="11"/>
      <c r="G303" s="11"/>
    </row>
    <row r="304" spans="1:7" ht="24" customHeight="1">
      <c r="A304" s="3" t="s">
        <v>1</v>
      </c>
      <c r="B304" s="3" t="s">
        <v>2</v>
      </c>
      <c r="C304" s="3" t="s">
        <v>12</v>
      </c>
      <c r="D304" s="3" t="s">
        <v>3</v>
      </c>
      <c r="E304" s="3" t="s">
        <v>4</v>
      </c>
      <c r="F304" s="3" t="s">
        <v>5</v>
      </c>
      <c r="G304" s="3" t="s">
        <v>6</v>
      </c>
    </row>
    <row r="305" spans="1:7" ht="24" customHeight="1">
      <c r="A305" s="11"/>
      <c r="B305" s="11"/>
      <c r="C305" s="11"/>
      <c r="D305" s="11"/>
      <c r="E305" s="11"/>
      <c r="F305" s="11"/>
      <c r="G305" s="11"/>
    </row>
    <row r="306" spans="1:7" ht="24" customHeight="1">
      <c r="A306" s="4" t="s">
        <v>145</v>
      </c>
      <c r="B306" s="4" t="s">
        <v>146</v>
      </c>
      <c r="C306" s="4" t="s">
        <v>13</v>
      </c>
      <c r="D306" s="4" t="s">
        <v>10</v>
      </c>
      <c r="E306" s="4">
        <v>521</v>
      </c>
      <c r="F306" s="4" t="str">
        <f t="shared" ref="F306:F309" si="29">IF(AND(C306="männlich",D306="B1"),"25",IF(AND(C306="männlich",D306="B2"),"10",IF(AND(C306="männlich",D306="B3"),"0",IF(AND(C306="männlich",D306="B4"),"-10",IF(AND(C306="weiblich",D306="B1"),"30",IF(AND(C306="weiblich",D306="B2"),"15",IF(AND(C306="weiblich",D306="B3"),"5",IF(AND(C306="weiblich",D306="B4"),"-5",""))))))))</f>
        <v>-10</v>
      </c>
      <c r="G306" s="8">
        <f>E306+(E306*F306/100)</f>
        <v>469</v>
      </c>
    </row>
    <row r="307" spans="1:7" ht="24" customHeight="1">
      <c r="A307" s="4" t="s">
        <v>147</v>
      </c>
      <c r="B307" s="4" t="s">
        <v>148</v>
      </c>
      <c r="C307" s="4" t="s">
        <v>13</v>
      </c>
      <c r="D307" s="4" t="s">
        <v>10</v>
      </c>
      <c r="E307" s="4">
        <v>498</v>
      </c>
      <c r="F307" s="4" t="str">
        <f t="shared" si="29"/>
        <v>-10</v>
      </c>
      <c r="G307" s="8">
        <f t="shared" ref="G307:G309" si="30">E307+(E307*F307/100)</f>
        <v>448</v>
      </c>
    </row>
    <row r="308" spans="1:7" ht="24" customHeight="1">
      <c r="A308" s="4" t="s">
        <v>149</v>
      </c>
      <c r="B308" s="4" t="s">
        <v>150</v>
      </c>
      <c r="C308" s="4" t="s">
        <v>13</v>
      </c>
      <c r="D308" s="4" t="s">
        <v>10</v>
      </c>
      <c r="E308" s="4">
        <v>487</v>
      </c>
      <c r="F308" s="4" t="str">
        <f t="shared" si="29"/>
        <v>-10</v>
      </c>
      <c r="G308" s="8">
        <f t="shared" si="30"/>
        <v>438</v>
      </c>
    </row>
    <row r="309" spans="1:7" ht="24" customHeight="1">
      <c r="A309" s="4" t="s">
        <v>151</v>
      </c>
      <c r="B309" s="4" t="s">
        <v>152</v>
      </c>
      <c r="C309" s="4" t="s">
        <v>14</v>
      </c>
      <c r="D309" s="4" t="s">
        <v>11</v>
      </c>
      <c r="E309" s="4">
        <v>560</v>
      </c>
      <c r="F309" s="4" t="str">
        <f t="shared" si="29"/>
        <v>5</v>
      </c>
      <c r="G309" s="8">
        <f t="shared" si="30"/>
        <v>588</v>
      </c>
    </row>
    <row r="310" spans="1:7" ht="24" customHeight="1">
      <c r="A310" s="4"/>
      <c r="B310" s="4"/>
      <c r="C310" s="4"/>
      <c r="D310" s="4"/>
      <c r="E310" s="4"/>
      <c r="F310" s="4"/>
      <c r="G310" s="8"/>
    </row>
    <row r="311" spans="1:7" ht="24" customHeight="1">
      <c r="A311" s="3" t="s">
        <v>7</v>
      </c>
      <c r="B311" s="4"/>
      <c r="C311" s="4"/>
      <c r="D311" s="4"/>
      <c r="E311" s="4"/>
      <c r="F311" s="4"/>
      <c r="G311" s="9">
        <f>G306+G307+G308+G309</f>
        <v>1943</v>
      </c>
    </row>
    <row r="312" spans="1:7" ht="24" customHeight="1">
      <c r="A312" s="4"/>
      <c r="B312" s="4"/>
      <c r="C312" s="4"/>
      <c r="D312" s="4"/>
      <c r="E312" s="4"/>
      <c r="F312" s="4"/>
      <c r="G312" s="4"/>
    </row>
    <row r="313" spans="1:7" ht="24" customHeight="1">
      <c r="A313" s="4"/>
      <c r="B313" s="4"/>
      <c r="C313" s="16" t="s">
        <v>15</v>
      </c>
      <c r="D313" s="16"/>
      <c r="E313" s="8"/>
      <c r="F313" s="4">
        <f>IF(IF(COUNTIFS(D306:D309,"B1")&gt;0,"JA")="JA",0,20)</f>
        <v>20</v>
      </c>
      <c r="G313" s="8">
        <f>(SMALL(G306:G309,2)*F313/100)</f>
        <v>90</v>
      </c>
    </row>
    <row r="314" spans="1:7" ht="24" customHeight="1">
      <c r="A314" s="4"/>
      <c r="B314" s="4"/>
      <c r="C314" s="4"/>
      <c r="D314" s="4"/>
      <c r="E314" s="4"/>
      <c r="F314" s="4" t="str">
        <f>IF(F313=20,"Kein B1 in Mannschaft","")</f>
        <v>Kein B1 in Mannschaft</v>
      </c>
      <c r="G314" s="4"/>
    </row>
    <row r="315" spans="1:7" ht="24" customHeight="1">
      <c r="A315" s="3" t="s">
        <v>16</v>
      </c>
      <c r="B315" s="4"/>
      <c r="C315" s="4"/>
      <c r="D315" s="4"/>
      <c r="E315" s="4"/>
      <c r="F315" s="4"/>
      <c r="G315" s="9">
        <f>G311-G313</f>
        <v>1853</v>
      </c>
    </row>
    <row r="316" spans="1:7" ht="24" customHeight="1">
      <c r="A316" s="3"/>
      <c r="B316" s="4"/>
      <c r="C316" s="4"/>
      <c r="D316" s="4"/>
      <c r="E316" s="4"/>
      <c r="F316" s="4"/>
      <c r="G316" s="4"/>
    </row>
    <row r="317" spans="1:7" ht="24" customHeight="1">
      <c r="A317" s="4"/>
      <c r="B317" s="4"/>
      <c r="C317" s="4"/>
      <c r="D317" s="4"/>
      <c r="E317" s="4"/>
      <c r="F317" s="13" t="s">
        <v>17</v>
      </c>
      <c r="G317" s="13">
        <v>8</v>
      </c>
    </row>
    <row r="318" spans="1:7" ht="24" customHeight="1">
      <c r="A318" s="4"/>
      <c r="B318" s="4"/>
      <c r="C318" s="4"/>
      <c r="D318" s="4"/>
      <c r="E318" s="4"/>
      <c r="F318" s="3"/>
      <c r="G318" s="3"/>
    </row>
    <row r="319" spans="1:7" ht="24" customHeight="1">
      <c r="A319" s="1"/>
      <c r="B319" s="4"/>
      <c r="C319" s="4"/>
      <c r="D319" s="4"/>
      <c r="E319" s="4"/>
      <c r="F319" s="3"/>
      <c r="G319" s="3"/>
    </row>
    <row r="320" spans="1:7" ht="24" customHeight="1">
      <c r="A320" s="4"/>
      <c r="B320" s="11"/>
      <c r="C320" s="1"/>
      <c r="D320" s="11"/>
      <c r="E320" s="11"/>
      <c r="F320" s="12"/>
      <c r="G320" s="12"/>
    </row>
    <row r="321" spans="1:7" ht="24" customHeight="1">
      <c r="A321" s="10"/>
      <c r="G321" s="1"/>
    </row>
    <row r="322" spans="1:7" ht="24" customHeight="1">
      <c r="A322" s="14" t="s">
        <v>153</v>
      </c>
      <c r="B322" s="14"/>
      <c r="C322" s="14"/>
      <c r="D322" s="14"/>
      <c r="E322" s="14"/>
      <c r="F322" s="7"/>
      <c r="G322" s="7"/>
    </row>
    <row r="323" spans="1:7" ht="24" customHeight="1">
      <c r="A323" s="11"/>
      <c r="B323" s="11"/>
      <c r="C323" s="11"/>
      <c r="D323" s="11"/>
      <c r="E323" s="11"/>
      <c r="F323" s="11"/>
      <c r="G323" s="11"/>
    </row>
    <row r="324" spans="1:7" ht="24" customHeight="1">
      <c r="A324" s="3" t="s">
        <v>1</v>
      </c>
      <c r="B324" s="3" t="s">
        <v>2</v>
      </c>
      <c r="C324" s="3" t="s">
        <v>12</v>
      </c>
      <c r="D324" s="3" t="s">
        <v>3</v>
      </c>
      <c r="E324" s="3" t="s">
        <v>4</v>
      </c>
      <c r="F324" s="3" t="s">
        <v>5</v>
      </c>
      <c r="G324" s="3" t="s">
        <v>6</v>
      </c>
    </row>
    <row r="325" spans="1:7" ht="24" customHeight="1">
      <c r="A325" s="11"/>
      <c r="B325" s="11"/>
      <c r="C325" s="11"/>
      <c r="D325" s="11"/>
      <c r="E325" s="11"/>
      <c r="F325" s="11"/>
      <c r="G325" s="11"/>
    </row>
    <row r="326" spans="1:7" ht="24" customHeight="1">
      <c r="A326" s="4" t="s">
        <v>154</v>
      </c>
      <c r="B326" s="4" t="s">
        <v>155</v>
      </c>
      <c r="C326" s="4" t="s">
        <v>13</v>
      </c>
      <c r="D326" s="4" t="s">
        <v>10</v>
      </c>
      <c r="E326" s="4">
        <v>457</v>
      </c>
      <c r="F326" s="4" t="str">
        <f t="shared" ref="F326:F329" si="31">IF(AND(C326="männlich",D326="B1"),"25",IF(AND(C326="männlich",D326="B2"),"10",IF(AND(C326="männlich",D326="B3"),"0",IF(AND(C326="männlich",D326="B4"),"-10",IF(AND(C326="weiblich",D326="B1"),"30",IF(AND(C326="weiblich",D326="B2"),"15",IF(AND(C326="weiblich",D326="B3"),"5",IF(AND(C326="weiblich",D326="B4"),"-5",""))))))))</f>
        <v>-10</v>
      </c>
      <c r="G326" s="8">
        <f>E326+(E326*F326/100)</f>
        <v>411</v>
      </c>
    </row>
    <row r="327" spans="1:7" ht="24" customHeight="1">
      <c r="A327" s="4" t="s">
        <v>156</v>
      </c>
      <c r="B327" s="4" t="s">
        <v>157</v>
      </c>
      <c r="C327" s="4" t="s">
        <v>13</v>
      </c>
      <c r="D327" s="4" t="s">
        <v>10</v>
      </c>
      <c r="E327" s="4">
        <v>427</v>
      </c>
      <c r="F327" s="4" t="str">
        <f t="shared" si="31"/>
        <v>-10</v>
      </c>
      <c r="G327" s="8">
        <f t="shared" ref="G327:G329" si="32">E327+(E327*F327/100)</f>
        <v>384</v>
      </c>
    </row>
    <row r="328" spans="1:7" ht="24" customHeight="1">
      <c r="A328" s="4" t="s">
        <v>158</v>
      </c>
      <c r="B328" s="4" t="s">
        <v>43</v>
      </c>
      <c r="C328" s="4" t="s">
        <v>13</v>
      </c>
      <c r="D328" s="4" t="s">
        <v>10</v>
      </c>
      <c r="E328" s="4">
        <v>445</v>
      </c>
      <c r="F328" s="4" t="str">
        <f t="shared" si="31"/>
        <v>-10</v>
      </c>
      <c r="G328" s="8">
        <f t="shared" si="32"/>
        <v>401</v>
      </c>
    </row>
    <row r="329" spans="1:7" ht="24" customHeight="1">
      <c r="A329" s="4" t="s">
        <v>159</v>
      </c>
      <c r="B329" s="4" t="s">
        <v>160</v>
      </c>
      <c r="C329" s="4" t="s">
        <v>13</v>
      </c>
      <c r="D329" s="4" t="s">
        <v>10</v>
      </c>
      <c r="E329" s="4">
        <v>494</v>
      </c>
      <c r="F329" s="4" t="str">
        <f t="shared" si="31"/>
        <v>-10</v>
      </c>
      <c r="G329" s="8">
        <f t="shared" si="32"/>
        <v>445</v>
      </c>
    </row>
    <row r="330" spans="1:7" ht="24" customHeight="1">
      <c r="A330" s="4"/>
      <c r="B330" s="4"/>
      <c r="C330" s="4"/>
      <c r="D330" s="4"/>
      <c r="E330" s="4"/>
      <c r="F330" s="4"/>
      <c r="G330" s="8"/>
    </row>
    <row r="331" spans="1:7" ht="24" customHeight="1">
      <c r="A331" s="3" t="s">
        <v>7</v>
      </c>
      <c r="B331" s="4"/>
      <c r="C331" s="4"/>
      <c r="D331" s="4"/>
      <c r="E331" s="4"/>
      <c r="F331" s="4"/>
      <c r="G331" s="9">
        <f>G326+G327+G328+G329</f>
        <v>1641</v>
      </c>
    </row>
    <row r="332" spans="1:7" ht="24" customHeight="1">
      <c r="A332" s="4"/>
      <c r="B332" s="4"/>
      <c r="C332" s="4"/>
      <c r="D332" s="4"/>
      <c r="E332" s="4"/>
      <c r="F332" s="4"/>
      <c r="G332" s="4"/>
    </row>
    <row r="333" spans="1:7" ht="24" customHeight="1">
      <c r="A333" s="4"/>
      <c r="B333" s="4"/>
      <c r="C333" s="16" t="s">
        <v>15</v>
      </c>
      <c r="D333" s="16"/>
      <c r="E333" s="8"/>
      <c r="F333" s="4">
        <f>IF(IF(COUNTIFS(D326:D329,"B1")&gt;0,"JA")="JA",0,20)</f>
        <v>20</v>
      </c>
      <c r="G333" s="8">
        <f>(SMALL(G326:G329,2)*F333/100)</f>
        <v>80</v>
      </c>
    </row>
    <row r="334" spans="1:7" ht="24" customHeight="1">
      <c r="A334" s="4"/>
      <c r="B334" s="4"/>
      <c r="C334" s="4"/>
      <c r="D334" s="4"/>
      <c r="E334" s="4"/>
      <c r="F334" s="4" t="str">
        <f>IF(F333=20,"Kein B1 in Mannschaft","")</f>
        <v>Kein B1 in Mannschaft</v>
      </c>
      <c r="G334" s="4"/>
    </row>
    <row r="335" spans="1:7" ht="24" customHeight="1">
      <c r="A335" s="3" t="s">
        <v>16</v>
      </c>
      <c r="B335" s="4"/>
      <c r="C335" s="4"/>
      <c r="D335" s="4"/>
      <c r="E335" s="4"/>
      <c r="F335" s="4"/>
      <c r="G335" s="9">
        <f>G331-G333</f>
        <v>1561</v>
      </c>
    </row>
    <row r="336" spans="1:7" ht="24" customHeight="1">
      <c r="A336" s="3"/>
      <c r="B336" s="4"/>
      <c r="C336" s="4"/>
      <c r="D336" s="4"/>
      <c r="E336" s="4"/>
      <c r="F336" s="4"/>
      <c r="G336" s="4"/>
    </row>
    <row r="337" spans="1:7" ht="24" customHeight="1">
      <c r="A337" s="4"/>
      <c r="B337" s="4"/>
      <c r="C337" s="4"/>
      <c r="D337" s="4"/>
      <c r="E337" s="4"/>
      <c r="F337" s="13" t="s">
        <v>17</v>
      </c>
      <c r="G337" s="13">
        <v>16</v>
      </c>
    </row>
    <row r="338" spans="1:7" ht="24" customHeight="1">
      <c r="A338" s="4"/>
      <c r="B338" s="4"/>
      <c r="C338" s="4"/>
      <c r="D338" s="4"/>
      <c r="E338" s="4"/>
      <c r="F338" s="3"/>
      <c r="G338" s="3"/>
    </row>
    <row r="339" spans="1:7" ht="24" customHeight="1">
      <c r="A339" s="1"/>
      <c r="B339" s="4"/>
      <c r="C339" s="4"/>
      <c r="D339" s="4"/>
      <c r="E339" s="4"/>
      <c r="F339" s="3"/>
      <c r="G339" s="3"/>
    </row>
    <row r="340" spans="1:7" ht="24" customHeight="1">
      <c r="A340" s="4"/>
      <c r="B340" s="11"/>
      <c r="C340" s="1"/>
      <c r="D340" s="11"/>
      <c r="E340" s="11"/>
      <c r="F340" s="12"/>
      <c r="G340" s="12"/>
    </row>
    <row r="341" spans="1:7" ht="24" customHeight="1"/>
    <row r="342" spans="1:7" ht="24" customHeight="1"/>
    <row r="343" spans="1:7" ht="24" customHeight="1"/>
    <row r="344" spans="1:7" ht="24" customHeight="1"/>
    <row r="345" spans="1:7" ht="30" customHeight="1"/>
    <row r="346" spans="1:7" ht="30" customHeight="1"/>
    <row r="347" spans="1:7" ht="30" customHeight="1"/>
    <row r="348" spans="1:7" ht="30" customHeight="1"/>
    <row r="349" spans="1:7" ht="30" customHeight="1"/>
  </sheetData>
  <mergeCells count="68">
    <mergeCell ref="A302:E302"/>
    <mergeCell ref="C313:D313"/>
    <mergeCell ref="A322:E322"/>
    <mergeCell ref="C333:D333"/>
    <mergeCell ref="A1:G1"/>
    <mergeCell ref="A2:G2"/>
    <mergeCell ref="B4:C4"/>
    <mergeCell ref="B5:C5"/>
    <mergeCell ref="B6:C6"/>
    <mergeCell ref="D4:E4"/>
    <mergeCell ref="D5:E5"/>
    <mergeCell ref="D6:E6"/>
    <mergeCell ref="A3:G3"/>
    <mergeCell ref="A4:A19"/>
    <mergeCell ref="B19:C19"/>
    <mergeCell ref="B10:C10"/>
    <mergeCell ref="D16:E16"/>
    <mergeCell ref="D13:E13"/>
    <mergeCell ref="C93:D93"/>
    <mergeCell ref="D17:E17"/>
    <mergeCell ref="D9:E9"/>
    <mergeCell ref="D12:E12"/>
    <mergeCell ref="A22:F22"/>
    <mergeCell ref="A82:E82"/>
    <mergeCell ref="B20:C20"/>
    <mergeCell ref="B13:C13"/>
    <mergeCell ref="B16:C16"/>
    <mergeCell ref="B7:C7"/>
    <mergeCell ref="B11:C11"/>
    <mergeCell ref="D7:E7"/>
    <mergeCell ref="D11:E11"/>
    <mergeCell ref="D20:E20"/>
    <mergeCell ref="B8:C8"/>
    <mergeCell ref="D8:E8"/>
    <mergeCell ref="D10:E10"/>
    <mergeCell ref="B17:C17"/>
    <mergeCell ref="D19:E19"/>
    <mergeCell ref="B12:C12"/>
    <mergeCell ref="B9:C9"/>
    <mergeCell ref="D15:E15"/>
    <mergeCell ref="B15:C15"/>
    <mergeCell ref="C293:D293"/>
    <mergeCell ref="C113:D113"/>
    <mergeCell ref="C33:D33"/>
    <mergeCell ref="D14:E14"/>
    <mergeCell ref="D18:E18"/>
    <mergeCell ref="A62:D62"/>
    <mergeCell ref="C73:D73"/>
    <mergeCell ref="B14:C14"/>
    <mergeCell ref="C273:D273"/>
    <mergeCell ref="A162:E162"/>
    <mergeCell ref="C153:D153"/>
    <mergeCell ref="A42:D42"/>
    <mergeCell ref="C53:D53"/>
    <mergeCell ref="C193:D193"/>
    <mergeCell ref="B18:C18"/>
    <mergeCell ref="A282:E282"/>
    <mergeCell ref="C233:D233"/>
    <mergeCell ref="C253:D253"/>
    <mergeCell ref="A122:D122"/>
    <mergeCell ref="A202:D202"/>
    <mergeCell ref="C213:D213"/>
    <mergeCell ref="A222:D222"/>
    <mergeCell ref="A102:E102"/>
    <mergeCell ref="A142:D142"/>
    <mergeCell ref="A182:D182"/>
    <mergeCell ref="C133:D133"/>
    <mergeCell ref="C173:D173"/>
  </mergeCells>
  <pageMargins left="0.7" right="0.33" top="0.78740157499999996" bottom="0.78740157499999996" header="0.3" footer="0.3"/>
  <pageSetup paperSize="9" scale="9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pwehde</dc:creator>
  <cp:lastModifiedBy>Uwe</cp:lastModifiedBy>
  <cp:lastPrinted>2024-09-22T18:41:24Z</cp:lastPrinted>
  <dcterms:created xsi:type="dcterms:W3CDTF">2012-09-05T20:07:48Z</dcterms:created>
  <dcterms:modified xsi:type="dcterms:W3CDTF">2024-09-22T18:45:18Z</dcterms:modified>
</cp:coreProperties>
</file>